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-210" windowWidth="15630" windowHeight="6360"/>
  </bookViews>
  <sheets>
    <sheet name="рейтинг" sheetId="3" r:id="rId1"/>
    <sheet name="баллы" sheetId="4" r:id="rId2"/>
  </sheets>
  <calcPr calcId="124519"/>
</workbook>
</file>

<file path=xl/calcChain.xml><?xml version="1.0" encoding="utf-8"?>
<calcChain xmlns="http://schemas.openxmlformats.org/spreadsheetml/2006/main">
  <c r="W57" i="4"/>
  <c r="V57"/>
  <c r="U57"/>
  <c r="T57"/>
  <c r="S57"/>
  <c r="R57"/>
  <c r="Q57"/>
  <c r="P57"/>
  <c r="O57"/>
  <c r="N57"/>
  <c r="M57"/>
  <c r="L57"/>
  <c r="K57"/>
  <c r="J57"/>
  <c r="I57"/>
  <c r="H57"/>
  <c r="G57"/>
  <c r="F57"/>
  <c r="F54"/>
  <c r="W51"/>
  <c r="V51"/>
  <c r="U51"/>
  <c r="T51"/>
  <c r="S51"/>
  <c r="R51"/>
  <c r="Q51"/>
  <c r="P51"/>
  <c r="O51"/>
  <c r="N51"/>
  <c r="M51"/>
  <c r="L51"/>
  <c r="K51"/>
  <c r="J51"/>
  <c r="I51"/>
  <c r="H51"/>
  <c r="G51"/>
  <c r="F51"/>
  <c r="W44"/>
  <c r="V44"/>
  <c r="U44"/>
  <c r="T44"/>
  <c r="S44"/>
  <c r="R44"/>
  <c r="Q44"/>
  <c r="P44"/>
  <c r="O44"/>
  <c r="N44"/>
  <c r="M44"/>
  <c r="L44"/>
  <c r="K44"/>
  <c r="J44"/>
  <c r="I44"/>
  <c r="H44"/>
  <c r="G44"/>
  <c r="F44"/>
  <c r="W42"/>
  <c r="V42"/>
  <c r="U42"/>
  <c r="T42"/>
  <c r="S42"/>
  <c r="R42"/>
  <c r="Q42"/>
  <c r="P42"/>
  <c r="O42"/>
  <c r="N42"/>
  <c r="M42"/>
  <c r="L42"/>
  <c r="K42"/>
  <c r="J42"/>
  <c r="I42"/>
  <c r="H42"/>
  <c r="G42"/>
  <c r="F42"/>
  <c r="W40"/>
  <c r="W46" s="1"/>
  <c r="V40"/>
  <c r="V46" s="1"/>
  <c r="U40"/>
  <c r="U46" s="1"/>
  <c r="T40"/>
  <c r="T46" s="1"/>
  <c r="S40"/>
  <c r="S46" s="1"/>
  <c r="R40"/>
  <c r="R46" s="1"/>
  <c r="Q40"/>
  <c r="Q46" s="1"/>
  <c r="P40"/>
  <c r="P46" s="1"/>
  <c r="O40"/>
  <c r="O46" s="1"/>
  <c r="N40"/>
  <c r="N46" s="1"/>
  <c r="M40"/>
  <c r="M46" s="1"/>
  <c r="L40"/>
  <c r="L46" s="1"/>
  <c r="K40"/>
  <c r="K46" s="1"/>
  <c r="J40"/>
  <c r="J46" s="1"/>
  <c r="I40"/>
  <c r="I46" s="1"/>
  <c r="H40"/>
  <c r="H46" s="1"/>
  <c r="G40"/>
  <c r="F40"/>
  <c r="F46" s="1"/>
  <c r="W34"/>
  <c r="W36" s="1"/>
  <c r="V34"/>
  <c r="V36" s="1"/>
  <c r="U34"/>
  <c r="U36" s="1"/>
  <c r="T34"/>
  <c r="T36" s="1"/>
  <c r="S34"/>
  <c r="S36" s="1"/>
  <c r="R34"/>
  <c r="R36" s="1"/>
  <c r="Q34"/>
  <c r="Q36" s="1"/>
  <c r="P34"/>
  <c r="P36" s="1"/>
  <c r="O34"/>
  <c r="O36" s="1"/>
  <c r="N34"/>
  <c r="N36" s="1"/>
  <c r="M34"/>
  <c r="M36" s="1"/>
  <c r="L34"/>
  <c r="L36" s="1"/>
  <c r="K34"/>
  <c r="K36" s="1"/>
  <c r="J34"/>
  <c r="J36" s="1"/>
  <c r="I34"/>
  <c r="I36" s="1"/>
  <c r="H34"/>
  <c r="H36" s="1"/>
  <c r="G34"/>
  <c r="G36" s="1"/>
  <c r="F34"/>
  <c r="F36" s="1"/>
  <c r="W26"/>
  <c r="V26"/>
  <c r="U26"/>
  <c r="T26"/>
  <c r="S26"/>
  <c r="R26"/>
  <c r="Q26"/>
  <c r="P26"/>
  <c r="O26"/>
  <c r="N26"/>
  <c r="M26"/>
  <c r="L26"/>
  <c r="K26"/>
  <c r="J26"/>
  <c r="I26"/>
  <c r="H26"/>
  <c r="G26"/>
  <c r="F26"/>
  <c r="W21" i="3"/>
  <c r="W20"/>
  <c r="W18"/>
  <c r="W15"/>
  <c r="W12"/>
  <c r="W9"/>
  <c r="W7"/>
  <c r="T20"/>
  <c r="T21" s="1"/>
  <c r="V20"/>
  <c r="V21" s="1"/>
  <c r="S20"/>
  <c r="S21" s="1"/>
  <c r="U20"/>
  <c r="U21" s="1"/>
  <c r="N20"/>
  <c r="N21" s="1"/>
  <c r="Q20"/>
  <c r="Q21" s="1"/>
  <c r="R20"/>
  <c r="R21" s="1"/>
  <c r="O20"/>
  <c r="O21" s="1"/>
  <c r="P20"/>
  <c r="P21" s="1"/>
  <c r="L20"/>
  <c r="L21" s="1"/>
  <c r="H20"/>
  <c r="H21" s="1"/>
  <c r="F20"/>
  <c r="F21" s="1"/>
  <c r="K20"/>
  <c r="K21" s="1"/>
  <c r="J20"/>
  <c r="J21" s="1"/>
  <c r="G20"/>
  <c r="G21" s="1"/>
  <c r="I20"/>
  <c r="I21" s="1"/>
  <c r="E20"/>
  <c r="E21" s="1"/>
  <c r="M20"/>
  <c r="M21" s="1"/>
  <c r="G46" i="4" l="1"/>
  <c r="G59"/>
  <c r="I59"/>
  <c r="I61" s="1"/>
  <c r="I62" s="1"/>
  <c r="K59"/>
  <c r="K61" s="1"/>
  <c r="K62" s="1"/>
  <c r="M59"/>
  <c r="M61" s="1"/>
  <c r="M62" s="1"/>
  <c r="O59"/>
  <c r="O61" s="1"/>
  <c r="O62" s="1"/>
  <c r="Q59"/>
  <c r="Q61" s="1"/>
  <c r="Q62" s="1"/>
  <c r="S59"/>
  <c r="S61" s="1"/>
  <c r="S62" s="1"/>
  <c r="U59"/>
  <c r="U61" s="1"/>
  <c r="U62" s="1"/>
  <c r="W59"/>
  <c r="W61" s="1"/>
  <c r="W62" s="1"/>
  <c r="F59"/>
  <c r="F61" s="1"/>
  <c r="F62" s="1"/>
  <c r="H59"/>
  <c r="H61" s="1"/>
  <c r="H62" s="1"/>
  <c r="J59"/>
  <c r="J61" s="1"/>
  <c r="J62" s="1"/>
  <c r="L59"/>
  <c r="L61" s="1"/>
  <c r="L62" s="1"/>
  <c r="N59"/>
  <c r="N61" s="1"/>
  <c r="N62" s="1"/>
  <c r="P59"/>
  <c r="P61" s="1"/>
  <c r="P62" s="1"/>
  <c r="R59"/>
  <c r="R61" s="1"/>
  <c r="R62" s="1"/>
  <c r="T59"/>
  <c r="T61" s="1"/>
  <c r="T62" s="1"/>
  <c r="V59"/>
  <c r="V61" s="1"/>
  <c r="V62" s="1"/>
  <c r="G61" l="1"/>
  <c r="G62" s="1"/>
  <c r="X62"/>
  <c r="X63" s="1"/>
</calcChain>
</file>

<file path=xl/sharedStrings.xml><?xml version="1.0" encoding="utf-8"?>
<sst xmlns="http://schemas.openxmlformats.org/spreadsheetml/2006/main" count="154" uniqueCount="98">
  <si>
    <t>№</t>
  </si>
  <si>
    <t>Показатели оценки качества</t>
  </si>
  <si>
    <t>(устанавливаются ведомственными нормативными актами уполномоченных федеральных органов исполнительной власти в соответствующей сфере деятельности)</t>
  </si>
  <si>
    <t>Значи-мость пока-зателей оценки качества</t>
  </si>
  <si>
    <t xml:space="preserve">Макси-мальное значение показателей </t>
  </si>
  <si>
    <t>в баллах</t>
  </si>
  <si>
    <t>Показатели, характеризующие открытость и доступность информации об организации социальной сферы</t>
  </si>
  <si>
    <t>1.1.</t>
  </si>
  <si>
    <t>100 баллов</t>
  </si>
  <si>
    <t>1.2.</t>
  </si>
  <si>
    <t>0,3</t>
  </si>
  <si>
    <t>1.3.</t>
  </si>
  <si>
    <r>
      <t>Доля получателей услуг, удовлетворенных открытостью, полнотой и доступностью информации о деятельности организации социальной сферы, размещенной на информационных стендах в помещении организации социальной сферы, на официальном сайте организации социальной сферы в сети «Интернет» (в % от общего числа опрошенных получателей услуг).</t>
    </r>
    <r>
      <rPr>
        <vertAlign val="superscript"/>
        <sz val="12"/>
        <color theme="1"/>
        <rFont val="Times New Roman"/>
        <family val="1"/>
        <charset val="204"/>
      </rPr>
      <t xml:space="preserve"> </t>
    </r>
  </si>
  <si>
    <r>
      <t>Итого по критерию 1 «Открытость и доступность информации об организации социальной сферы» (К</t>
    </r>
    <r>
      <rPr>
        <vertAlign val="superscript"/>
        <sz val="12"/>
        <color rgb="FF000000"/>
        <rFont val="Times New Roman"/>
        <family val="1"/>
        <charset val="204"/>
      </rPr>
      <t>1</t>
    </r>
    <r>
      <rPr>
        <sz val="12"/>
        <color rgb="FF000000"/>
        <rFont val="Times New Roman"/>
        <family val="1"/>
        <charset val="204"/>
      </rPr>
      <t>)</t>
    </r>
  </si>
  <si>
    <r>
      <t>Для расчета</t>
    </r>
    <r>
      <rPr>
        <vertAlign val="superscript"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К</t>
    </r>
    <r>
      <rPr>
        <vertAlign val="superscript"/>
        <sz val="10"/>
        <color theme="1"/>
        <rFont val="Times New Roman"/>
        <family val="1"/>
        <charset val="204"/>
      </rPr>
      <t>1</t>
    </r>
  </si>
  <si>
    <t>поясне-ния в формуле 6</t>
  </si>
  <si>
    <t>2.1.</t>
  </si>
  <si>
    <t>2.2.</t>
  </si>
  <si>
    <t>2.3.</t>
  </si>
  <si>
    <t>Доля получателей услуг удовлетворенных комфортностью предоставления услуг организацией социальной сферы (в % от общего числа опрошенных получателей услуг).</t>
  </si>
  <si>
    <r>
      <t xml:space="preserve">Итого по </t>
    </r>
    <r>
      <rPr>
        <sz val="12"/>
        <color rgb="FF000000"/>
        <rFont val="Times New Roman"/>
        <family val="1"/>
        <charset val="204"/>
      </rPr>
      <t>критерию 2 «Комфортность условий предоставления услуг, в том числе время ожидания предоставления услуг» (К</t>
    </r>
    <r>
      <rPr>
        <vertAlign val="superscript"/>
        <sz val="12"/>
        <color rgb="FF000000"/>
        <rFont val="Times New Roman"/>
        <family val="1"/>
        <charset val="204"/>
      </rPr>
      <t>2</t>
    </r>
    <r>
      <rPr>
        <sz val="12"/>
        <color rgb="FF000000"/>
        <rFont val="Times New Roman"/>
        <family val="1"/>
        <charset val="204"/>
      </rPr>
      <t>)</t>
    </r>
  </si>
  <si>
    <r>
      <t>Для расчета</t>
    </r>
    <r>
      <rPr>
        <vertAlign val="superscript"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К</t>
    </r>
    <r>
      <rPr>
        <vertAlign val="superscript"/>
        <sz val="10"/>
        <color theme="1"/>
        <rFont val="Times New Roman"/>
        <family val="1"/>
        <charset val="204"/>
      </rPr>
      <t>2</t>
    </r>
  </si>
  <si>
    <t>Показатели, характеризующие доступность услуг для инвалидов</t>
  </si>
  <si>
    <t>Обеспечение в организации социальной сферы условий доступности, позволяющих инвалидам получать услуги наравне с другими:</t>
  </si>
  <si>
    <t>Доля получателей услуг, удовлетворенных доступностью услуг для инвалидов (в % от общего числа опрошенных получателей услуг – инвалидов).</t>
  </si>
  <si>
    <t xml:space="preserve"> </t>
  </si>
  <si>
    <r>
      <t xml:space="preserve">Итого </t>
    </r>
    <r>
      <rPr>
        <sz val="12"/>
        <color rgb="FF000000"/>
        <rFont val="Times New Roman"/>
        <family val="1"/>
        <charset val="204"/>
      </rPr>
      <t>по критерию 3 «Доступность услуг для инвалидов» (К</t>
    </r>
    <r>
      <rPr>
        <vertAlign val="superscript"/>
        <sz val="12"/>
        <color rgb="FF000000"/>
        <rFont val="Times New Roman"/>
        <family val="1"/>
        <charset val="204"/>
      </rPr>
      <t>3</t>
    </r>
    <r>
      <rPr>
        <sz val="12"/>
        <color rgb="FF000000"/>
        <rFont val="Times New Roman"/>
        <family val="1"/>
        <charset val="204"/>
      </rPr>
      <t>)</t>
    </r>
  </si>
  <si>
    <r>
      <t>Для расчета</t>
    </r>
    <r>
      <rPr>
        <vertAlign val="superscript"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К</t>
    </r>
    <r>
      <rPr>
        <vertAlign val="superscript"/>
        <sz val="10"/>
        <color theme="1"/>
        <rFont val="Times New Roman"/>
        <family val="1"/>
        <charset val="204"/>
      </rPr>
      <t>3</t>
    </r>
  </si>
  <si>
    <t>Показатели, характеризующие доброжелательность, вежливость работников организаций социальной сферы</t>
  </si>
  <si>
    <t>4.1.</t>
  </si>
  <si>
    <t>Доля получателей услуг, удовлетворенных доброжелательностью, вежливостью работников организации (учреждения), обеспечивающих первичный контакт и информирование получателя услуги (работники регистратуры, справочной, приемного отделения и прочие работники) при непосредственном обращении в организацию (в % от общего числа опрошенных получателей услуг).</t>
  </si>
  <si>
    <t>4.2.</t>
  </si>
  <si>
    <t>Доля получателей услуг, удовлетворенных доброжелательностью, вежливостью работников организации (учреждения), обеспечивающих непосредственное оказание услуги (социальные работники, работники, осуществляющие экспертно-реабилитационную диагностику, и прочие работники) при обращении в организацию (учреждение) (в % от общего числа опрошенных получателей услуг).</t>
  </si>
  <si>
    <t>4.3.</t>
  </si>
  <si>
    <t>Доля получателей услуг, удовлетворенных доброжелательностью, вежливостью работников организации (учреждения) при использовании дистанционных форм взаимодействия (по телефону, по электронной почте, с помощью электронных сервисов (подачи электронного обращения (жалобы, предложения), получение консультации по оказываемым услугам и пр.) (в % от общего числа опрошенных получателей услуг).</t>
  </si>
  <si>
    <r>
      <t>Итого по критерию 4 «Доброжелательность, вежливость работников организаций социальной сферы» (К</t>
    </r>
    <r>
      <rPr>
        <vertAlign val="superscript"/>
        <sz val="12"/>
        <color rgb="FF000000"/>
        <rFont val="Times New Roman"/>
        <family val="1"/>
        <charset val="204"/>
      </rPr>
      <t>4</t>
    </r>
    <r>
      <rPr>
        <sz val="12"/>
        <color rgb="FF000000"/>
        <rFont val="Times New Roman"/>
        <family val="1"/>
        <charset val="204"/>
      </rPr>
      <t>)</t>
    </r>
  </si>
  <si>
    <r>
      <t>Для расчета</t>
    </r>
    <r>
      <rPr>
        <vertAlign val="superscript"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К</t>
    </r>
    <r>
      <rPr>
        <vertAlign val="superscript"/>
        <sz val="10"/>
        <color theme="1"/>
        <rFont val="Times New Roman"/>
        <family val="1"/>
        <charset val="204"/>
      </rPr>
      <t>4</t>
    </r>
  </si>
  <si>
    <t>Показатели, характеризующие удовлетворенность условиями оказания услуг</t>
  </si>
  <si>
    <t>5.1.</t>
  </si>
  <si>
    <t>Доля получателей услуг, которые готовы рекомендовать организацию (учреждение) родственникам и знакомым (могли бы ее рекомендовать, если бы была возможность выбора организации (учреждения) (в % от общего числа опрошенных получателей услуг).</t>
  </si>
  <si>
    <t>5.2.</t>
  </si>
  <si>
    <t>5.3.</t>
  </si>
  <si>
    <t>Доля получателей услуг, удовлетворенных в целом условиями оказания услуг в организации социальной сферы (в % от общего числа опрошенных получателей услуг).</t>
  </si>
  <si>
    <r>
      <t>Итого по критерию 5 «Удовлетворенность условиями оказания услуг» (К</t>
    </r>
    <r>
      <rPr>
        <vertAlign val="superscript"/>
        <sz val="12"/>
        <color rgb="FF000000"/>
        <rFont val="Times New Roman"/>
        <family val="1"/>
        <charset val="204"/>
      </rPr>
      <t>5</t>
    </r>
    <r>
      <rPr>
        <sz val="12"/>
        <color rgb="FF000000"/>
        <rFont val="Times New Roman"/>
        <family val="1"/>
        <charset val="204"/>
      </rPr>
      <t>)</t>
    </r>
  </si>
  <si>
    <r>
      <t>Для расчета</t>
    </r>
    <r>
      <rPr>
        <vertAlign val="superscript"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К</t>
    </r>
    <r>
      <rPr>
        <vertAlign val="superscript"/>
        <sz val="10"/>
        <color theme="1"/>
        <rFont val="Times New Roman"/>
        <family val="1"/>
        <charset val="204"/>
      </rPr>
      <t>5</t>
    </r>
  </si>
  <si>
    <t>Итого по 1.1.</t>
  </si>
  <si>
    <t>Итого по 1.2.</t>
  </si>
  <si>
    <t>Итого по 1.3.</t>
  </si>
  <si>
    <t>Итого по 2.1.</t>
  </si>
  <si>
    <t>Итого по 2.2.</t>
  </si>
  <si>
    <t>Итого по 2.3.</t>
  </si>
  <si>
    <t>3.1.</t>
  </si>
  <si>
    <t>Итого по 3.1.</t>
  </si>
  <si>
    <t>3.2.</t>
  </si>
  <si>
    <t>3.3.</t>
  </si>
  <si>
    <t>Итого по 3.2.</t>
  </si>
  <si>
    <t>Итого по 3.3.</t>
  </si>
  <si>
    <t>Итого по 4.1.</t>
  </si>
  <si>
    <t>Итого по 4.2.</t>
  </si>
  <si>
    <t>Итого по 4.3.</t>
  </si>
  <si>
    <t>Итого по 5.1.</t>
  </si>
  <si>
    <t>Итого по 5.2.</t>
  </si>
  <si>
    <t>Итого по всем критериям</t>
  </si>
  <si>
    <t>Доля получателей услуг, удовлетворенных организационными условиями предоставления услуг (в % от общего числа опрошенных получателей услуг)</t>
  </si>
  <si>
    <t xml:space="preserve">Значения по   показателям, характеризующим  общие критерии оценки качества условий оказания услуг организациями социального обслуживания (в баллах) </t>
  </si>
  <si>
    <t>ОГБУ "Галичский КЦСОН"</t>
  </si>
  <si>
    <t>ОГБУ "Кадыйский КЦСОН"</t>
  </si>
  <si>
    <t>ОГБУ "Нейский КЦСОН"</t>
  </si>
  <si>
    <t>ОГБУ "Красносельский КЦСОН"</t>
  </si>
  <si>
    <t>ОГБУ "Макарьевский КЦСОН"</t>
  </si>
  <si>
    <t>ОГБУ "Межевской КЦСОН"</t>
  </si>
  <si>
    <t>ОГБУ "Островский КЦСОН"</t>
  </si>
  <si>
    <t>ОГБУ "Поназыревский КЦСОН"</t>
  </si>
  <si>
    <t>ОГБУ "Павинский КЦСОН"</t>
  </si>
  <si>
    <t>ОГБУ "Сусанинский КЦСОН"</t>
  </si>
  <si>
    <t>ЧУ «Ковалевский
центр помощи детям, оставшимся без
попечения родителей»</t>
  </si>
  <si>
    <t>ОГБУ "Октябрьский геронтологический центр"</t>
  </si>
  <si>
    <t>ГКУ "Островский центр помощи детям, оставшимся без попечения родителей"</t>
  </si>
  <si>
    <t>ОГКУ «Семеновский
специальный
дом-интернат
престарелых и инвалидов»</t>
  </si>
  <si>
    <t>ОГБУ "Сусанинский психоневрологический интернат"</t>
  </si>
  <si>
    <t>ОГБУ "Шарьинский социально - реабилитационный центр для несовершеннолетних "Радость"</t>
  </si>
  <si>
    <t>ГКУ "Ченцовский центр помощи детям, оставшимся без попечения родителей"</t>
  </si>
  <si>
    <t>ОГКУ «Костромской областной
Центр социальной помощи семье и
детям»</t>
  </si>
  <si>
    <t>-</t>
  </si>
  <si>
    <t>Соответствие информации о деятельности организации социальной сферы, размещенной на общедоступных информационных ресурсах, ее содержанию и порядку (форме), установленным нормативными правовыми актами:- на информационных стендах в помещении организации социальной сферы;    на официальном сайте организации социальной сферы в сети "Интернет» (далее - официальных сайтов организаций социальной сферы).</t>
  </si>
  <si>
    <t xml:space="preserve">Наличие на официальном сайте организации (учреждения) информации о дистанционных способах обратной связи и взаимодействия с получателями услуг и их функционирование:
телефона;
электронной почты;
электронных сервисов (форма для подачи электронного обращения (жалобы, предложения), получение консультации по оказываемым услугам и пр.);
раздела "Часто задаваемые вопросы";
технической возможности выражения получателем услуг мнения о качестве условий оказания услуг организацией (учреждением) (наличие анкеты для опроса граждан или гиперссылки на нее).
</t>
  </si>
  <si>
    <t xml:space="preserve">Обеспечение в организации (учреждении) комфортных условий для предоставления услуг:
наличие комфортной зоны отдыха (ожидания), оборудованной соответствующей мебелью;
наличие и понятность навигации внутри организации (учреждения);
наличие и доступность питьевой воды;
наличие и доступность санитарно-гигиенических помещений;
санитарное состояние помещений организаций;
транспортная доступность (возможность доехать до организации (учреждения) на общественном транспорте, наличие парковки);
доступность записи на получение услуги (по телефону, на официальном сайте организации (учреждения), посредством Единого портала государственных и муниципальных услуг, при личном посещении в регистратуре или у специалиста организации (учреждения) и пр.).
</t>
  </si>
  <si>
    <t xml:space="preserve">Время ожидания предоставления услуги (своевременность предоставления услуги в соответствии с записью на прием к специалисту организации (учреждения) для получения услуги, графиком прихода социального работника на дом и пр.).
</t>
  </si>
  <si>
    <t xml:space="preserve">Показатели, характеризующие комфортность условий предоставления услуг, в том числе время ожидания предоставления услуг
</t>
  </si>
  <si>
    <t xml:space="preserve">Оборудование помещений организации (учреждения) и прилегающей к организации (учреждению) территории с учетом доступности для инвалидов:
оборудование входных групп пандусами (подъемными платформами);
наличие выделенных стоянок для автотранспортных средств инвалидов;
наличие адаптированных лифтов, поручней, расширенных дверных проемов;
наличие сменных кресел-колясок;
наличие специально оборудованных для инвалидов санитарно-гигиенических помещений.
</t>
  </si>
  <si>
    <t>500 баллов</t>
  </si>
  <si>
    <t>средниий балл</t>
  </si>
  <si>
    <t xml:space="preserve">Итого по критерию 2 «Комфортность условий предоставления услуг, в том числе время ожидания предоставления услуг»  </t>
  </si>
  <si>
    <t xml:space="preserve">Итого по критерию 1 «Открытость и доступность информации об организации социальной сферы»  </t>
  </si>
  <si>
    <r>
      <t xml:space="preserve">Итого </t>
    </r>
    <r>
      <rPr>
        <sz val="12"/>
        <color rgb="FF000000"/>
        <rFont val="Times New Roman"/>
        <family val="1"/>
        <charset val="204"/>
      </rPr>
      <t xml:space="preserve">по критерию 3 «Доступность услуг для инвалидов»  </t>
    </r>
  </si>
  <si>
    <t xml:space="preserve">Итого по критерию 4 «Доброжелательность, вежливость работников организаций социальной сферы»  </t>
  </si>
  <si>
    <t xml:space="preserve">Итого по критерию 5 «Удовлетворенность условиями оказания услуг»  </t>
  </si>
  <si>
    <t>среднее значение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</si>
</sst>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vertAlign val="superscript"/>
      <sz val="12"/>
      <color rgb="FF000000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1"/>
      <color theme="3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2"/>
      <color rgb="FF92D050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2"/>
      <color theme="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62">
    <xf numFmtId="0" fontId="0" fillId="0" borderId="0" xfId="0"/>
    <xf numFmtId="0" fontId="4" fillId="2" borderId="12" xfId="0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horizontal="center" vertical="top" wrapText="1"/>
    </xf>
    <xf numFmtId="0" fontId="8" fillId="0" borderId="0" xfId="0" applyFont="1"/>
    <xf numFmtId="0" fontId="8" fillId="2" borderId="12" xfId="0" applyFont="1" applyFill="1" applyBorder="1" applyAlignment="1">
      <alignment vertical="top" wrapText="1"/>
    </xf>
    <xf numFmtId="0" fontId="1" fillId="0" borderId="0" xfId="0" applyFont="1" applyAlignment="1">
      <alignment wrapText="1"/>
    </xf>
    <xf numFmtId="0" fontId="9" fillId="0" borderId="7" xfId="0" applyFont="1" applyBorder="1"/>
    <xf numFmtId="0" fontId="9" fillId="0" borderId="11" xfId="0" applyFont="1" applyBorder="1"/>
    <xf numFmtId="0" fontId="9" fillId="0" borderId="4" xfId="0" applyFont="1" applyBorder="1"/>
    <xf numFmtId="0" fontId="9" fillId="0" borderId="1" xfId="0" applyFont="1" applyBorder="1"/>
    <xf numFmtId="2" fontId="8" fillId="0" borderId="0" xfId="0" applyNumberFormat="1" applyFont="1"/>
    <xf numFmtId="0" fontId="0" fillId="0" borderId="0" xfId="0"/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center"/>
    </xf>
    <xf numFmtId="0" fontId="17" fillId="0" borderId="0" xfId="0" applyFont="1"/>
    <xf numFmtId="0" fontId="0" fillId="0" borderId="0" xfId="0"/>
    <xf numFmtId="2" fontId="18" fillId="4" borderId="15" xfId="0" applyNumberFormat="1" applyFont="1" applyFill="1" applyBorder="1"/>
    <xf numFmtId="2" fontId="18" fillId="4" borderId="17" xfId="0" applyNumberFormat="1" applyFont="1" applyFill="1" applyBorder="1"/>
    <xf numFmtId="2" fontId="18" fillId="4" borderId="18" xfId="0" applyNumberFormat="1" applyFont="1" applyFill="1" applyBorder="1"/>
    <xf numFmtId="2" fontId="18" fillId="4" borderId="12" xfId="0" applyNumberFormat="1" applyFont="1" applyFill="1" applyBorder="1"/>
    <xf numFmtId="0" fontId="18" fillId="0" borderId="2" xfId="0" applyFont="1" applyBorder="1"/>
    <xf numFmtId="0" fontId="18" fillId="0" borderId="10" xfId="0" applyFont="1" applyBorder="1"/>
    <xf numFmtId="0" fontId="18" fillId="0" borderId="6" xfId="0" applyFont="1" applyBorder="1"/>
    <xf numFmtId="0" fontId="19" fillId="0" borderId="12" xfId="0" applyFont="1" applyBorder="1"/>
    <xf numFmtId="0" fontId="18" fillId="4" borderId="15" xfId="0" applyFont="1" applyFill="1" applyBorder="1"/>
    <xf numFmtId="0" fontId="18" fillId="4" borderId="12" xfId="0" applyFont="1" applyFill="1" applyBorder="1"/>
    <xf numFmtId="0" fontId="18" fillId="4" borderId="17" xfId="0" applyFont="1" applyFill="1" applyBorder="1"/>
    <xf numFmtId="0" fontId="18" fillId="0" borderId="16" xfId="0" applyFont="1" applyBorder="1"/>
    <xf numFmtId="0" fontId="18" fillId="0" borderId="7" xfId="0" applyFont="1" applyBorder="1"/>
    <xf numFmtId="0" fontId="18" fillId="0" borderId="1" xfId="0" applyFont="1" applyBorder="1"/>
    <xf numFmtId="0" fontId="18" fillId="0" borderId="14" xfId="0" applyFont="1" applyBorder="1"/>
    <xf numFmtId="0" fontId="18" fillId="0" borderId="9" xfId="0" applyFont="1" applyBorder="1"/>
    <xf numFmtId="2" fontId="20" fillId="4" borderId="15" xfId="0" applyNumberFormat="1" applyFont="1" applyFill="1" applyBorder="1" applyAlignment="1">
      <alignment horizontal="right"/>
    </xf>
    <xf numFmtId="2" fontId="20" fillId="4" borderId="12" xfId="0" applyNumberFormat="1" applyFont="1" applyFill="1" applyBorder="1" applyAlignment="1">
      <alignment horizontal="right"/>
    </xf>
    <xf numFmtId="2" fontId="20" fillId="4" borderId="17" xfId="0" applyNumberFormat="1" applyFont="1" applyFill="1" applyBorder="1" applyAlignment="1">
      <alignment horizontal="right"/>
    </xf>
    <xf numFmtId="0" fontId="18" fillId="0" borderId="11" xfId="0" applyFont="1" applyBorder="1"/>
    <xf numFmtId="0" fontId="20" fillId="4" borderId="15" xfId="0" applyFont="1" applyFill="1" applyBorder="1"/>
    <xf numFmtId="0" fontId="20" fillId="4" borderId="12" xfId="0" applyFont="1" applyFill="1" applyBorder="1"/>
    <xf numFmtId="0" fontId="20" fillId="4" borderId="17" xfId="0" applyFont="1" applyFill="1" applyBorder="1"/>
    <xf numFmtId="0" fontId="18" fillId="4" borderId="13" xfId="0" applyFont="1" applyFill="1" applyBorder="1"/>
    <xf numFmtId="0" fontId="18" fillId="0" borderId="12" xfId="0" applyFont="1" applyBorder="1"/>
    <xf numFmtId="0" fontId="18" fillId="0" borderId="13" xfId="0" applyFont="1" applyBorder="1"/>
    <xf numFmtId="2" fontId="0" fillId="0" borderId="0" xfId="0" applyNumberFormat="1"/>
    <xf numFmtId="0" fontId="2" fillId="0" borderId="3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2" fontId="18" fillId="4" borderId="13" xfId="0" applyNumberFormat="1" applyFont="1" applyFill="1" applyBorder="1"/>
    <xf numFmtId="0" fontId="19" fillId="0" borderId="13" xfId="0" applyFont="1" applyBorder="1"/>
    <xf numFmtId="2" fontId="20" fillId="4" borderId="13" xfId="0" applyNumberFormat="1" applyFont="1" applyFill="1" applyBorder="1" applyAlignment="1">
      <alignment horizontal="right"/>
    </xf>
    <xf numFmtId="0" fontId="20" fillId="4" borderId="13" xfId="0" applyFont="1" applyFill="1" applyBorder="1"/>
    <xf numFmtId="0" fontId="2" fillId="0" borderId="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4" fillId="0" borderId="11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9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9" fillId="0" borderId="11" xfId="0" applyFont="1" applyBorder="1" applyAlignment="1">
      <alignment horizontal="center" wrapText="1"/>
    </xf>
    <xf numFmtId="0" fontId="9" fillId="0" borderId="10" xfId="0" applyFont="1" applyBorder="1" applyAlignment="1">
      <alignment horizontal="center" wrapText="1"/>
    </xf>
    <xf numFmtId="0" fontId="9" fillId="0" borderId="12" xfId="0" applyFont="1" applyBorder="1"/>
    <xf numFmtId="0" fontId="16" fillId="0" borderId="12" xfId="0" applyFont="1" applyBorder="1"/>
    <xf numFmtId="0" fontId="11" fillId="2" borderId="12" xfId="0" applyFont="1" applyFill="1" applyBorder="1" applyAlignment="1">
      <alignment horizontal="center" vertical="top" wrapText="1"/>
    </xf>
    <xf numFmtId="0" fontId="24" fillId="0" borderId="12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3" fillId="0" borderId="12" xfId="0" applyFont="1" applyBorder="1" applyAlignment="1">
      <alignment horizontal="center" vertical="top" wrapText="1"/>
    </xf>
    <xf numFmtId="0" fontId="8" fillId="0" borderId="12" xfId="0" applyFont="1" applyBorder="1"/>
    <xf numFmtId="0" fontId="24" fillId="0" borderId="12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center" vertical="top" wrapText="1"/>
    </xf>
    <xf numFmtId="2" fontId="9" fillId="2" borderId="12" xfId="0" applyNumberFormat="1" applyFont="1" applyFill="1" applyBorder="1"/>
    <xf numFmtId="0" fontId="2" fillId="0" borderId="12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vertical="top" wrapText="1"/>
    </xf>
    <xf numFmtId="0" fontId="2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/>
    <xf numFmtId="0" fontId="2" fillId="0" borderId="12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right"/>
    </xf>
    <xf numFmtId="0" fontId="2" fillId="2" borderId="12" xfId="0" applyFont="1" applyFill="1" applyBorder="1" applyAlignment="1">
      <alignment horizontal="center" vertical="top" wrapText="1"/>
    </xf>
    <xf numFmtId="0" fontId="4" fillId="0" borderId="12" xfId="0" applyFont="1" applyBorder="1" applyAlignment="1">
      <alignment horizontal="left" wrapText="1"/>
    </xf>
    <xf numFmtId="0" fontId="1" fillId="0" borderId="12" xfId="0" applyFont="1" applyBorder="1" applyAlignment="1">
      <alignment horizontal="center" vertical="top" wrapText="1"/>
    </xf>
    <xf numFmtId="2" fontId="9" fillId="4" borderId="12" xfId="0" applyNumberFormat="1" applyFont="1" applyFill="1" applyBorder="1"/>
    <xf numFmtId="0" fontId="4" fillId="0" borderId="12" xfId="0" applyFont="1" applyBorder="1" applyAlignment="1">
      <alignment horizontal="center" wrapText="1"/>
    </xf>
    <xf numFmtId="0" fontId="23" fillId="0" borderId="12" xfId="1" applyFont="1" applyBorder="1" applyAlignment="1" applyProtection="1">
      <alignment horizontal="left" vertical="top" wrapText="1"/>
    </xf>
    <xf numFmtId="0" fontId="4" fillId="0" borderId="12" xfId="0" applyFont="1" applyBorder="1" applyAlignment="1">
      <alignment vertical="top" wrapText="1"/>
    </xf>
    <xf numFmtId="0" fontId="9" fillId="0" borderId="12" xfId="0" applyFont="1" applyBorder="1" applyAlignment="1">
      <alignment horizontal="center"/>
    </xf>
    <xf numFmtId="0" fontId="22" fillId="2" borderId="12" xfId="0" applyFont="1" applyFill="1" applyBorder="1" applyAlignment="1">
      <alignment horizontal="left" vertical="top" wrapText="1"/>
    </xf>
    <xf numFmtId="0" fontId="8" fillId="0" borderId="12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right"/>
    </xf>
    <xf numFmtId="0" fontId="2" fillId="0" borderId="12" xfId="0" applyFont="1" applyBorder="1" applyAlignment="1">
      <alignment wrapText="1"/>
    </xf>
    <xf numFmtId="0" fontId="15" fillId="2" borderId="12" xfId="0" applyFont="1" applyFill="1" applyBorder="1" applyAlignment="1">
      <alignment horizontal="left" vertical="top" wrapText="1"/>
    </xf>
    <xf numFmtId="0" fontId="2" fillId="0" borderId="12" xfId="0" applyFont="1" applyBorder="1" applyAlignment="1">
      <alignment horizontal="left" wrapText="1"/>
    </xf>
    <xf numFmtId="0" fontId="9" fillId="4" borderId="12" xfId="0" applyFont="1" applyFill="1" applyBorder="1"/>
    <xf numFmtId="0" fontId="2" fillId="0" borderId="12" xfId="0" applyFont="1" applyBorder="1" applyAlignment="1">
      <alignment wrapText="1"/>
    </xf>
    <xf numFmtId="16" fontId="2" fillId="0" borderId="12" xfId="0" applyNumberFormat="1" applyFont="1" applyBorder="1" applyAlignment="1">
      <alignment vertical="top" wrapText="1"/>
    </xf>
    <xf numFmtId="0" fontId="4" fillId="0" borderId="12" xfId="0" applyFont="1" applyBorder="1" applyAlignment="1">
      <alignment horizontal="center" wrapText="1"/>
    </xf>
    <xf numFmtId="0" fontId="16" fillId="2" borderId="12" xfId="0" applyFont="1" applyFill="1" applyBorder="1"/>
    <xf numFmtId="2" fontId="14" fillId="4" borderId="12" xfId="0" applyNumberFormat="1" applyFont="1" applyFill="1" applyBorder="1" applyAlignment="1">
      <alignment horizontal="right"/>
    </xf>
    <xf numFmtId="2" fontId="16" fillId="4" borderId="12" xfId="0" applyNumberFormat="1" applyFont="1" applyFill="1" applyBorder="1" applyAlignment="1">
      <alignment horizontal="right"/>
    </xf>
    <xf numFmtId="0" fontId="2" fillId="0" borderId="12" xfId="0" applyFont="1" applyBorder="1" applyAlignment="1">
      <alignment horizontal="center" wrapText="1"/>
    </xf>
    <xf numFmtId="0" fontId="24" fillId="0" borderId="12" xfId="0" applyFont="1" applyBorder="1" applyAlignment="1">
      <alignment horizontal="center" vertical="top" wrapText="1"/>
    </xf>
    <xf numFmtId="0" fontId="2" fillId="0" borderId="12" xfId="0" applyFont="1" applyBorder="1" applyAlignment="1">
      <alignment vertical="top" wrapText="1"/>
    </xf>
    <xf numFmtId="0" fontId="14" fillId="4" borderId="12" xfId="0" applyFont="1" applyFill="1" applyBorder="1"/>
    <xf numFmtId="0" fontId="9" fillId="0" borderId="12" xfId="0" applyFont="1" applyBorder="1" applyAlignment="1">
      <alignment horizontal="center"/>
    </xf>
    <xf numFmtId="0" fontId="8" fillId="0" borderId="12" xfId="0" applyFont="1" applyBorder="1" applyAlignment="1">
      <alignment horizontal="center" wrapText="1"/>
    </xf>
    <xf numFmtId="0" fontId="9" fillId="0" borderId="12" xfId="0" applyFont="1" applyFill="1" applyBorder="1"/>
    <xf numFmtId="0" fontId="12" fillId="0" borderId="12" xfId="1" applyFont="1" applyBorder="1" applyAlignment="1" applyProtection="1">
      <alignment horizontal="center" vertical="top" wrapText="1"/>
    </xf>
    <xf numFmtId="0" fontId="14" fillId="2" borderId="12" xfId="0" applyFont="1" applyFill="1" applyBorder="1"/>
    <xf numFmtId="0" fontId="1" fillId="0" borderId="12" xfId="0" applyFont="1" applyBorder="1" applyAlignment="1">
      <alignment wrapText="1"/>
    </xf>
    <xf numFmtId="0" fontId="1" fillId="3" borderId="12" xfId="0" applyFont="1" applyFill="1" applyBorder="1" applyAlignment="1">
      <alignment wrapText="1"/>
    </xf>
    <xf numFmtId="0" fontId="2" fillId="3" borderId="12" xfId="0" applyFont="1" applyFill="1" applyBorder="1" applyAlignment="1">
      <alignment wrapText="1"/>
    </xf>
    <xf numFmtId="2" fontId="9" fillId="3" borderId="12" xfId="0" applyNumberFormat="1" applyFont="1" applyFill="1" applyBorder="1"/>
    <xf numFmtId="0" fontId="8" fillId="3" borderId="12" xfId="0" applyFont="1" applyFill="1" applyBorder="1"/>
    <xf numFmtId="2" fontId="8" fillId="3" borderId="12" xfId="0" applyNumberFormat="1" applyFont="1" applyFill="1" applyBorder="1"/>
    <xf numFmtId="0" fontId="13" fillId="0" borderId="0" xfId="0" applyFont="1" applyAlignment="1"/>
    <xf numFmtId="0" fontId="9" fillId="3" borderId="13" xfId="0" applyFont="1" applyFill="1" applyBorder="1" applyAlignment="1">
      <alignment horizontal="left" wrapText="1"/>
    </xf>
    <xf numFmtId="0" fontId="9" fillId="3" borderId="21" xfId="0" applyFont="1" applyFill="1" applyBorder="1" applyAlignment="1">
      <alignment horizontal="left" wrapText="1"/>
    </xf>
    <xf numFmtId="0" fontId="8" fillId="3" borderId="12" xfId="0" applyFont="1" applyFill="1" applyBorder="1" applyAlignment="1">
      <alignment horizontal="left"/>
    </xf>
    <xf numFmtId="0" fontId="9" fillId="0" borderId="5" xfId="0" applyFont="1" applyBorder="1" applyAlignment="1">
      <alignment horizontal="center" vertical="top" wrapText="1"/>
    </xf>
    <xf numFmtId="0" fontId="9" fillId="3" borderId="12" xfId="0" applyFont="1" applyFill="1" applyBorder="1" applyAlignment="1">
      <alignment horizontal="left" wrapText="1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2" fontId="21" fillId="5" borderId="12" xfId="0" applyNumberFormat="1" applyFont="1" applyFill="1" applyBorder="1"/>
    <xf numFmtId="2" fontId="21" fillId="5" borderId="13" xfId="0" applyNumberFormat="1" applyFont="1" applyFill="1" applyBorder="1"/>
    <xf numFmtId="0" fontId="18" fillId="3" borderId="12" xfId="0" applyFont="1" applyFill="1" applyBorder="1" applyAlignment="1">
      <alignment horizontal="center"/>
    </xf>
    <xf numFmtId="2" fontId="21" fillId="3" borderId="12" xfId="0" applyNumberFormat="1" applyFont="1" applyFill="1" applyBorder="1" applyAlignment="1">
      <alignment horizontal="center"/>
    </xf>
    <xf numFmtId="0" fontId="21" fillId="3" borderId="12" xfId="0" applyFont="1" applyFill="1" applyBorder="1" applyAlignment="1">
      <alignment horizontal="center"/>
    </xf>
    <xf numFmtId="2" fontId="21" fillId="5" borderId="12" xfId="0" applyNumberFormat="1" applyFont="1" applyFill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22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X12" sqref="X12"/>
    </sheetView>
  </sheetViews>
  <sheetFormatPr defaultRowHeight="15"/>
  <cols>
    <col min="1" max="1" width="9.140625" style="3"/>
    <col min="2" max="2" width="24.42578125" style="3" customWidth="1"/>
    <col min="3" max="3" width="13" style="3" customWidth="1"/>
    <col min="4" max="4" width="17.28515625" style="3" customWidth="1"/>
    <col min="5" max="9" width="14.28515625" style="3" customWidth="1"/>
    <col min="10" max="10" width="11" style="3" customWidth="1"/>
    <col min="11" max="11" width="17.28515625" style="3" customWidth="1"/>
    <col min="12" max="12" width="12.42578125" style="3" customWidth="1"/>
    <col min="13" max="13" width="14.42578125" customWidth="1"/>
    <col min="14" max="15" width="14.42578125" style="16" customWidth="1"/>
    <col min="16" max="16" width="15.42578125" customWidth="1"/>
    <col min="17" max="17" width="15.42578125" style="16" customWidth="1"/>
    <col min="18" max="18" width="13.42578125" style="11" customWidth="1"/>
    <col min="19" max="20" width="17" style="16" customWidth="1"/>
    <col min="21" max="21" width="18.28515625" customWidth="1"/>
    <col min="22" max="22" width="12.140625" customWidth="1"/>
    <col min="23" max="23" width="10.7109375" bestFit="1" customWidth="1"/>
  </cols>
  <sheetData>
    <row r="1" spans="1:23" ht="18.75">
      <c r="C1" s="89" t="s">
        <v>64</v>
      </c>
      <c r="D1" s="89"/>
      <c r="E1" s="89"/>
      <c r="F1" s="89"/>
      <c r="G1" s="89"/>
      <c r="H1" s="89"/>
      <c r="I1" s="89"/>
      <c r="J1" s="89"/>
      <c r="K1" s="89"/>
    </row>
    <row r="3" spans="1:23" ht="15.75" thickBot="1"/>
    <row r="4" spans="1:23" ht="63" customHeight="1">
      <c r="A4" s="84" t="s">
        <v>0</v>
      </c>
      <c r="B4" s="53" t="s">
        <v>1</v>
      </c>
      <c r="C4" s="54"/>
      <c r="D4" s="13" t="s">
        <v>4</v>
      </c>
      <c r="E4" s="87" t="s">
        <v>72</v>
      </c>
      <c r="F4" s="87" t="s">
        <v>67</v>
      </c>
      <c r="G4" s="87" t="s">
        <v>71</v>
      </c>
      <c r="H4" s="87" t="s">
        <v>66</v>
      </c>
      <c r="I4" s="87" t="s">
        <v>75</v>
      </c>
      <c r="J4" s="87" t="s">
        <v>73</v>
      </c>
      <c r="K4" s="87" t="s">
        <v>79</v>
      </c>
      <c r="L4" s="87" t="s">
        <v>69</v>
      </c>
      <c r="M4" s="87" t="s">
        <v>65</v>
      </c>
      <c r="N4" s="87" t="s">
        <v>74</v>
      </c>
      <c r="O4" s="87" t="s">
        <v>76</v>
      </c>
      <c r="P4" s="87" t="s">
        <v>77</v>
      </c>
      <c r="Q4" s="87" t="s">
        <v>82</v>
      </c>
      <c r="R4" s="87" t="s">
        <v>81</v>
      </c>
      <c r="S4" s="87" t="s">
        <v>80</v>
      </c>
      <c r="T4" s="87" t="s">
        <v>70</v>
      </c>
      <c r="U4" s="87" t="s">
        <v>78</v>
      </c>
      <c r="V4" s="90" t="s">
        <v>68</v>
      </c>
      <c r="W4" s="154" t="s">
        <v>97</v>
      </c>
    </row>
    <row r="5" spans="1:23" ht="113.25" customHeight="1" thickBot="1">
      <c r="A5" s="85"/>
      <c r="B5" s="57"/>
      <c r="C5" s="58"/>
      <c r="D5" s="12" t="s">
        <v>5</v>
      </c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91"/>
      <c r="W5" s="155"/>
    </row>
    <row r="6" spans="1:23" ht="18.75" customHeight="1">
      <c r="A6" s="66" t="s">
        <v>93</v>
      </c>
      <c r="B6" s="67"/>
      <c r="C6" s="68"/>
      <c r="D6" s="50" t="s">
        <v>8</v>
      </c>
      <c r="E6" s="9"/>
      <c r="F6" s="7"/>
      <c r="G6" s="9"/>
      <c r="H6" s="9"/>
      <c r="I6" s="9"/>
      <c r="J6" s="9"/>
      <c r="K6" s="9"/>
      <c r="L6" s="8"/>
      <c r="M6" s="9"/>
      <c r="N6" s="9"/>
      <c r="O6" s="9"/>
      <c r="P6" s="9"/>
      <c r="Q6" s="6"/>
      <c r="R6" s="9"/>
      <c r="S6" s="9"/>
      <c r="T6"/>
      <c r="U6" s="9"/>
      <c r="W6" s="158"/>
    </row>
    <row r="7" spans="1:23" ht="23.25">
      <c r="A7" s="69"/>
      <c r="B7" s="70"/>
      <c r="C7" s="71"/>
      <c r="D7" s="51"/>
      <c r="E7" s="17">
        <v>100</v>
      </c>
      <c r="F7" s="18">
        <v>98.570909090909097</v>
      </c>
      <c r="G7" s="17">
        <v>100</v>
      </c>
      <c r="H7" s="17">
        <v>100</v>
      </c>
      <c r="I7" s="17">
        <v>96.03</v>
      </c>
      <c r="J7" s="17">
        <v>98.45</v>
      </c>
      <c r="K7" s="17">
        <v>100</v>
      </c>
      <c r="L7" s="19">
        <v>98.690909090909088</v>
      </c>
      <c r="M7" s="17">
        <v>99.6</v>
      </c>
      <c r="N7" s="17">
        <v>98.13</v>
      </c>
      <c r="O7" s="17">
        <v>86.18</v>
      </c>
      <c r="P7" s="17">
        <v>92.3125</v>
      </c>
      <c r="Q7" s="17">
        <v>92.79</v>
      </c>
      <c r="R7" s="17">
        <v>99.06</v>
      </c>
      <c r="S7" s="18">
        <v>88.56</v>
      </c>
      <c r="T7" s="20">
        <v>94.925000000000011</v>
      </c>
      <c r="U7" s="17">
        <v>69.819999999999993</v>
      </c>
      <c r="V7" s="46">
        <v>98.181818181818187</v>
      </c>
      <c r="W7" s="159">
        <f>AVERAGE(E7:V7)</f>
        <v>95.072285353535349</v>
      </c>
    </row>
    <row r="8" spans="1:23" ht="24" thickBot="1">
      <c r="A8" s="72"/>
      <c r="B8" s="73"/>
      <c r="C8" s="74"/>
      <c r="D8" s="52"/>
      <c r="E8" s="21"/>
      <c r="F8" s="22"/>
      <c r="G8" s="21"/>
      <c r="H8" s="21"/>
      <c r="I8" s="21"/>
      <c r="J8" s="21"/>
      <c r="K8" s="21"/>
      <c r="L8" s="23"/>
      <c r="M8" s="21"/>
      <c r="N8" s="21"/>
      <c r="O8" s="21"/>
      <c r="P8" s="21"/>
      <c r="Q8" s="21"/>
      <c r="R8" s="21"/>
      <c r="S8" s="22"/>
      <c r="T8" s="24" t="s">
        <v>25</v>
      </c>
      <c r="U8" s="21"/>
      <c r="V8" s="47"/>
      <c r="W8" s="160"/>
    </row>
    <row r="9" spans="1:23" ht="18.75" customHeight="1">
      <c r="A9" s="75" t="s">
        <v>92</v>
      </c>
      <c r="B9" s="76"/>
      <c r="C9" s="77"/>
      <c r="D9" s="45" t="s">
        <v>8</v>
      </c>
      <c r="E9" s="25">
        <v>100</v>
      </c>
      <c r="F9" s="25">
        <v>97.359999999999985</v>
      </c>
      <c r="G9" s="25">
        <v>97.62</v>
      </c>
      <c r="H9" s="25">
        <v>96.49</v>
      </c>
      <c r="I9" s="25">
        <v>100</v>
      </c>
      <c r="J9" s="25">
        <v>96.53</v>
      </c>
      <c r="K9" s="25">
        <v>99.28</v>
      </c>
      <c r="L9" s="25">
        <v>96.29</v>
      </c>
      <c r="M9" s="25">
        <v>90.149999999999991</v>
      </c>
      <c r="N9" s="25">
        <v>93.93</v>
      </c>
      <c r="O9" s="25">
        <v>80.75</v>
      </c>
      <c r="P9" s="25">
        <v>95.28</v>
      </c>
      <c r="Q9" s="25">
        <v>83.85</v>
      </c>
      <c r="R9" s="25">
        <v>96</v>
      </c>
      <c r="S9" s="27">
        <v>100</v>
      </c>
      <c r="T9" s="26">
        <v>87.25</v>
      </c>
      <c r="U9" s="25">
        <v>92.72</v>
      </c>
      <c r="V9" s="40">
        <v>77.150000000000006</v>
      </c>
      <c r="W9" s="159">
        <f>AVERAGE(E9:V9)</f>
        <v>93.36944444444444</v>
      </c>
    </row>
    <row r="10" spans="1:23" ht="33.75" customHeight="1" thickBot="1">
      <c r="A10" s="81"/>
      <c r="B10" s="82"/>
      <c r="C10" s="83"/>
      <c r="D10" s="152"/>
      <c r="E10" s="21"/>
      <c r="F10" s="21"/>
      <c r="G10" s="21"/>
      <c r="H10" s="21"/>
      <c r="I10" s="21"/>
      <c r="J10" s="21"/>
      <c r="K10" s="21"/>
      <c r="L10" s="21"/>
      <c r="M10" s="28"/>
      <c r="N10" s="21"/>
      <c r="O10" s="21"/>
      <c r="P10" s="21"/>
      <c r="Q10" s="21"/>
      <c r="R10" s="21"/>
      <c r="S10" s="22"/>
      <c r="T10" s="24"/>
      <c r="U10" s="21"/>
      <c r="V10" s="47"/>
      <c r="W10" s="160"/>
    </row>
    <row r="11" spans="1:23" ht="18.75" customHeight="1">
      <c r="A11" s="75" t="s">
        <v>94</v>
      </c>
      <c r="B11" s="76"/>
      <c r="C11" s="77"/>
      <c r="D11" s="50" t="s">
        <v>8</v>
      </c>
      <c r="E11" s="29"/>
      <c r="F11" s="29"/>
      <c r="G11" s="29"/>
      <c r="H11" s="30"/>
      <c r="I11" s="29"/>
      <c r="J11" s="29"/>
      <c r="K11" s="29"/>
      <c r="L11" s="29"/>
      <c r="M11" s="31"/>
      <c r="N11" s="29"/>
      <c r="O11" s="29"/>
      <c r="P11" s="29"/>
      <c r="Q11" s="29"/>
      <c r="R11" s="29"/>
      <c r="S11" s="32"/>
      <c r="T11" s="24"/>
      <c r="U11" s="29"/>
      <c r="V11" s="47"/>
      <c r="W11" s="160"/>
    </row>
    <row r="12" spans="1:23" ht="23.25">
      <c r="A12" s="78"/>
      <c r="B12" s="79"/>
      <c r="C12" s="80"/>
      <c r="D12" s="51"/>
      <c r="E12" s="33">
        <v>94</v>
      </c>
      <c r="F12" s="33">
        <v>94</v>
      </c>
      <c r="G12" s="33">
        <v>88</v>
      </c>
      <c r="H12" s="33">
        <v>86</v>
      </c>
      <c r="I12" s="33">
        <v>86</v>
      </c>
      <c r="J12" s="33">
        <v>86</v>
      </c>
      <c r="K12" s="33">
        <v>70</v>
      </c>
      <c r="L12" s="33">
        <v>74.7</v>
      </c>
      <c r="M12" s="33">
        <v>71.099999999999994</v>
      </c>
      <c r="N12" s="33">
        <v>54</v>
      </c>
      <c r="O12" s="33">
        <v>100</v>
      </c>
      <c r="P12" s="33">
        <v>56</v>
      </c>
      <c r="Q12" s="33">
        <v>65.7</v>
      </c>
      <c r="R12" s="33">
        <v>38</v>
      </c>
      <c r="S12" s="35">
        <v>38</v>
      </c>
      <c r="T12" s="34">
        <v>44.5</v>
      </c>
      <c r="U12" s="33">
        <v>56</v>
      </c>
      <c r="V12" s="48">
        <v>53.7</v>
      </c>
      <c r="W12" s="159">
        <f>AVERAGE(E12:V12)</f>
        <v>69.76111111111112</v>
      </c>
    </row>
    <row r="13" spans="1:23" ht="24" thickBot="1">
      <c r="A13" s="81"/>
      <c r="B13" s="82"/>
      <c r="C13" s="83"/>
      <c r="D13" s="52"/>
      <c r="E13" s="21"/>
      <c r="F13" s="21"/>
      <c r="G13" s="21"/>
      <c r="H13" s="21"/>
      <c r="I13" s="21"/>
      <c r="J13" s="21"/>
      <c r="K13" s="21"/>
      <c r="L13" s="21"/>
      <c r="M13" s="28"/>
      <c r="N13" s="21"/>
      <c r="O13" s="21"/>
      <c r="P13" s="21"/>
      <c r="Q13" s="21"/>
      <c r="R13" s="21"/>
      <c r="S13" s="22"/>
      <c r="T13" s="24"/>
      <c r="U13" s="21"/>
      <c r="V13" s="47"/>
      <c r="W13" s="160"/>
    </row>
    <row r="14" spans="1:23" ht="18.75" customHeight="1">
      <c r="A14" s="66" t="s">
        <v>95</v>
      </c>
      <c r="B14" s="67"/>
      <c r="C14" s="68"/>
      <c r="D14" s="50" t="s">
        <v>8</v>
      </c>
      <c r="E14" s="30"/>
      <c r="F14" s="30"/>
      <c r="G14" s="30"/>
      <c r="H14" s="30"/>
      <c r="I14" s="30"/>
      <c r="J14" s="30"/>
      <c r="K14" s="30"/>
      <c r="L14" s="30"/>
      <c r="M14" s="31"/>
      <c r="N14" s="30"/>
      <c r="O14" s="30"/>
      <c r="P14" s="30"/>
      <c r="Q14" s="30"/>
      <c r="R14" s="30"/>
      <c r="S14" s="36"/>
      <c r="T14" s="24"/>
      <c r="U14" s="30"/>
      <c r="V14" s="47"/>
      <c r="W14" s="160"/>
    </row>
    <row r="15" spans="1:23" ht="23.25">
      <c r="A15" s="69"/>
      <c r="B15" s="70"/>
      <c r="C15" s="71"/>
      <c r="D15" s="51"/>
      <c r="E15" s="37">
        <v>100</v>
      </c>
      <c r="F15" s="37">
        <v>99.789999999999992</v>
      </c>
      <c r="G15" s="37">
        <v>100</v>
      </c>
      <c r="H15" s="37">
        <v>100</v>
      </c>
      <c r="I15" s="37">
        <v>100</v>
      </c>
      <c r="J15" s="37">
        <v>100</v>
      </c>
      <c r="K15" s="37">
        <v>100</v>
      </c>
      <c r="L15" s="37">
        <v>99.88</v>
      </c>
      <c r="M15" s="37">
        <v>99.91</v>
      </c>
      <c r="N15" s="37">
        <v>100</v>
      </c>
      <c r="O15" s="37">
        <v>97.12</v>
      </c>
      <c r="P15" s="37">
        <v>100</v>
      </c>
      <c r="Q15" s="37">
        <v>99.08</v>
      </c>
      <c r="R15" s="37">
        <v>100</v>
      </c>
      <c r="S15" s="39">
        <v>100</v>
      </c>
      <c r="T15" s="38">
        <v>100</v>
      </c>
      <c r="U15" s="37">
        <v>100</v>
      </c>
      <c r="V15" s="49">
        <v>86.96</v>
      </c>
      <c r="W15" s="159">
        <f>AVERAGE(E15:V15)</f>
        <v>99.041111111111093</v>
      </c>
    </row>
    <row r="16" spans="1:23" ht="24" thickBot="1">
      <c r="A16" s="72"/>
      <c r="B16" s="73"/>
      <c r="C16" s="74"/>
      <c r="D16" s="52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2"/>
      <c r="T16" s="24"/>
      <c r="U16" s="21"/>
      <c r="V16" s="47"/>
      <c r="W16" s="160"/>
    </row>
    <row r="17" spans="1:26" ht="18.75" customHeight="1">
      <c r="A17" s="59" t="s">
        <v>96</v>
      </c>
      <c r="B17" s="60"/>
      <c r="C17" s="61"/>
      <c r="D17" s="50" t="s">
        <v>8</v>
      </c>
      <c r="E17" s="30"/>
      <c r="F17" s="30"/>
      <c r="G17" s="30"/>
      <c r="H17" s="30"/>
      <c r="I17" s="30"/>
      <c r="J17" s="30"/>
      <c r="K17" s="30"/>
      <c r="L17" s="30"/>
      <c r="M17" s="31"/>
      <c r="N17" s="30"/>
      <c r="O17" s="30"/>
      <c r="P17" s="30"/>
      <c r="Q17" s="30"/>
      <c r="R17" s="30"/>
      <c r="S17" s="36"/>
      <c r="T17" s="24"/>
      <c r="U17" s="30"/>
      <c r="V17" s="47"/>
      <c r="W17" s="160"/>
    </row>
    <row r="18" spans="1:26" ht="23.25">
      <c r="A18" s="62"/>
      <c r="B18" s="63"/>
      <c r="C18" s="64"/>
      <c r="D18" s="51"/>
      <c r="E18" s="26">
        <v>100</v>
      </c>
      <c r="F18" s="26">
        <v>97.72</v>
      </c>
      <c r="G18" s="26">
        <v>99.85</v>
      </c>
      <c r="H18" s="26">
        <v>99.7</v>
      </c>
      <c r="I18" s="26">
        <v>100</v>
      </c>
      <c r="J18" s="26">
        <v>99.06</v>
      </c>
      <c r="K18" s="26">
        <v>100</v>
      </c>
      <c r="L18" s="26">
        <v>97</v>
      </c>
      <c r="M18" s="26">
        <v>97.52</v>
      </c>
      <c r="N18" s="26">
        <v>99.7</v>
      </c>
      <c r="O18" s="26">
        <v>81.289999999999992</v>
      </c>
      <c r="P18" s="26">
        <v>94.72</v>
      </c>
      <c r="Q18" s="26">
        <v>92.55</v>
      </c>
      <c r="R18" s="26">
        <v>100</v>
      </c>
      <c r="S18" s="40">
        <v>100</v>
      </c>
      <c r="T18" s="26">
        <v>96.68</v>
      </c>
      <c r="U18" s="26">
        <v>98.18</v>
      </c>
      <c r="V18" s="40">
        <v>81.64</v>
      </c>
      <c r="W18" s="159">
        <f>AVERAGE(E18:V18)</f>
        <v>96.422777777777782</v>
      </c>
    </row>
    <row r="19" spans="1:26" ht="24" thickBot="1">
      <c r="A19" s="65"/>
      <c r="B19" s="63"/>
      <c r="C19" s="64"/>
      <c r="D19" s="5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2"/>
      <c r="T19" s="24"/>
      <c r="U19" s="41"/>
      <c r="V19" s="47"/>
      <c r="W19" s="160"/>
    </row>
    <row r="20" spans="1:26" ht="22.5">
      <c r="A20" s="5"/>
      <c r="B20" s="153" t="s">
        <v>62</v>
      </c>
      <c r="C20" s="153"/>
      <c r="D20" s="144" t="s">
        <v>8</v>
      </c>
      <c r="E20" s="156">
        <f t="shared" ref="E20:L20" si="0">E7+E9+E12+E15+E18</f>
        <v>494</v>
      </c>
      <c r="F20" s="156">
        <f>F7+F9+F12+F15+F18</f>
        <v>487.44090909090914</v>
      </c>
      <c r="G20" s="156">
        <f>G7+G9+G12+G15+G18</f>
        <v>485.47</v>
      </c>
      <c r="H20" s="156">
        <f>H7+H9+H12+H15+H18</f>
        <v>482.19</v>
      </c>
      <c r="I20" s="156">
        <f>I7+I9+I12+I15+I18</f>
        <v>482.03</v>
      </c>
      <c r="J20" s="156">
        <f t="shared" si="0"/>
        <v>480.04</v>
      </c>
      <c r="K20" s="156">
        <f t="shared" si="0"/>
        <v>469.28</v>
      </c>
      <c r="L20" s="156">
        <f t="shared" si="0"/>
        <v>466.56090909090909</v>
      </c>
      <c r="M20" s="156">
        <f>M7+M9+M12+M15+M18</f>
        <v>458.28</v>
      </c>
      <c r="N20" s="156">
        <f>N7+N9+N12+N15+N18</f>
        <v>445.76</v>
      </c>
      <c r="O20" s="156">
        <f>O7+O9+O12+O15+O18</f>
        <v>445.34000000000003</v>
      </c>
      <c r="P20" s="156">
        <f t="shared" ref="P20:V20" si="1">P7+P9+P12+P15+P18</f>
        <v>438.3125</v>
      </c>
      <c r="Q20" s="156">
        <f>Q7+Q9+Q12+Q15+Q18</f>
        <v>433.96999999999997</v>
      </c>
      <c r="R20" s="156">
        <f t="shared" si="1"/>
        <v>433.06</v>
      </c>
      <c r="S20" s="156">
        <f>S7+S9+S12+S15+S18</f>
        <v>426.56</v>
      </c>
      <c r="T20" s="156">
        <f>T7+T9+T12+T15+T18</f>
        <v>423.35500000000002</v>
      </c>
      <c r="U20" s="156">
        <f t="shared" si="1"/>
        <v>416.71999999999997</v>
      </c>
      <c r="V20" s="157">
        <f t="shared" si="1"/>
        <v>397.63181818181818</v>
      </c>
      <c r="W20" s="161">
        <f>AVERAGE(E20:V20)</f>
        <v>453.66672979797983</v>
      </c>
      <c r="X20" s="43"/>
      <c r="Y20" s="43"/>
      <c r="Z20" s="43"/>
    </row>
    <row r="21" spans="1:26" ht="22.5">
      <c r="A21" s="14"/>
      <c r="B21" s="151" t="s">
        <v>91</v>
      </c>
      <c r="C21" s="151"/>
      <c r="D21" s="99"/>
      <c r="E21" s="156">
        <f t="shared" ref="E21:L21" si="2">E20/5</f>
        <v>98.8</v>
      </c>
      <c r="F21" s="156">
        <f>F20/5</f>
        <v>97.488181818181829</v>
      </c>
      <c r="G21" s="156">
        <f>G20/5</f>
        <v>97.094000000000008</v>
      </c>
      <c r="H21" s="156">
        <f>H20/5</f>
        <v>96.438000000000002</v>
      </c>
      <c r="I21" s="156">
        <f>I20/5</f>
        <v>96.405999999999992</v>
      </c>
      <c r="J21" s="156">
        <f t="shared" si="2"/>
        <v>96.00800000000001</v>
      </c>
      <c r="K21" s="156">
        <f t="shared" si="2"/>
        <v>93.855999999999995</v>
      </c>
      <c r="L21" s="156">
        <f t="shared" si="2"/>
        <v>93.312181818181813</v>
      </c>
      <c r="M21" s="156">
        <f>M20/5</f>
        <v>91.655999999999992</v>
      </c>
      <c r="N21" s="156">
        <f>N20/5</f>
        <v>89.152000000000001</v>
      </c>
      <c r="O21" s="156">
        <f>O20/5</f>
        <v>89.068000000000012</v>
      </c>
      <c r="P21" s="156">
        <f t="shared" ref="P21:W21" si="3">P20/5</f>
        <v>87.662499999999994</v>
      </c>
      <c r="Q21" s="156">
        <f>Q20/5</f>
        <v>86.793999999999997</v>
      </c>
      <c r="R21" s="156">
        <f t="shared" si="3"/>
        <v>86.611999999999995</v>
      </c>
      <c r="S21" s="156">
        <f>S20/5</f>
        <v>85.311999999999998</v>
      </c>
      <c r="T21" s="156">
        <f>T20/5</f>
        <v>84.671000000000006</v>
      </c>
      <c r="U21" s="156">
        <f t="shared" si="3"/>
        <v>83.343999999999994</v>
      </c>
      <c r="V21" s="157">
        <f t="shared" si="3"/>
        <v>79.526363636363641</v>
      </c>
      <c r="W21" s="156">
        <f t="shared" si="3"/>
        <v>90.733345959595965</v>
      </c>
      <c r="X21" s="43" t="s">
        <v>25</v>
      </c>
    </row>
    <row r="22" spans="1:26">
      <c r="L22" s="15"/>
    </row>
  </sheetData>
  <mergeCells count="33">
    <mergeCell ref="B20:C20"/>
    <mergeCell ref="W4:W5"/>
    <mergeCell ref="T4:T5"/>
    <mergeCell ref="V4:V5"/>
    <mergeCell ref="A9:C10"/>
    <mergeCell ref="A6:C8"/>
    <mergeCell ref="B5:C5"/>
    <mergeCell ref="E4:E5"/>
    <mergeCell ref="M4:M5"/>
    <mergeCell ref="U4:U5"/>
    <mergeCell ref="S4:S5"/>
    <mergeCell ref="P4:P5"/>
    <mergeCell ref="O4:O5"/>
    <mergeCell ref="N4:N5"/>
    <mergeCell ref="R4:R5"/>
    <mergeCell ref="Q4:Q5"/>
    <mergeCell ref="H4:H5"/>
    <mergeCell ref="L4:L5"/>
    <mergeCell ref="A17:C19"/>
    <mergeCell ref="A14:C16"/>
    <mergeCell ref="A11:C13"/>
    <mergeCell ref="C1:K1"/>
    <mergeCell ref="A4:A5"/>
    <mergeCell ref="B4:C4"/>
    <mergeCell ref="G4:G5"/>
    <mergeCell ref="J4:J5"/>
    <mergeCell ref="I4:I5"/>
    <mergeCell ref="K4:K5"/>
    <mergeCell ref="F4:F5"/>
    <mergeCell ref="D6:D8"/>
    <mergeCell ref="D11:D13"/>
    <mergeCell ref="D14:D16"/>
    <mergeCell ref="D17:D19"/>
  </mergeCells>
  <pageMargins left="0.7" right="0.7" top="0.75" bottom="0.75" header="0.3" footer="0.3"/>
  <pageSetup paperSize="9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X63"/>
  <sheetViews>
    <sheetView workbookViewId="0">
      <pane xSplit="5" ySplit="6" topLeftCell="N58" activePane="bottomRight" state="frozen"/>
      <selection pane="topRight" activeCell="F1" sqref="F1"/>
      <selection pane="bottomLeft" activeCell="A7" sqref="A7"/>
      <selection pane="bottomRight" activeCell="D69" sqref="D69"/>
    </sheetView>
  </sheetViews>
  <sheetFormatPr defaultRowHeight="15"/>
  <cols>
    <col min="1" max="1" width="5.28515625" style="3" customWidth="1"/>
    <col min="2" max="2" width="11" style="3" customWidth="1"/>
    <col min="3" max="3" width="29.85546875" style="3" customWidth="1"/>
    <col min="4" max="4" width="20.42578125" style="3" customWidth="1"/>
    <col min="5" max="5" width="17.28515625" style="3" customWidth="1"/>
    <col min="6" max="23" width="18.7109375" style="3" customWidth="1"/>
    <col min="24" max="24" width="9.28515625" style="3" bestFit="1" customWidth="1"/>
    <col min="25" max="16384" width="9.140625" style="3"/>
  </cols>
  <sheetData>
    <row r="1" spans="1:23" ht="18.75">
      <c r="C1" s="148" t="s">
        <v>64</v>
      </c>
      <c r="D1" s="148"/>
      <c r="E1" s="148"/>
      <c r="F1" s="148"/>
    </row>
    <row r="3" spans="1:23" ht="15.75" thickBot="1"/>
    <row r="4" spans="1:23" ht="47.25" customHeight="1">
      <c r="A4" s="84" t="s">
        <v>0</v>
      </c>
      <c r="B4" s="53" t="s">
        <v>1</v>
      </c>
      <c r="C4" s="54"/>
      <c r="D4" s="50" t="s">
        <v>3</v>
      </c>
      <c r="E4" s="44" t="s">
        <v>4</v>
      </c>
      <c r="F4" s="87" t="s">
        <v>65</v>
      </c>
      <c r="G4" s="87" t="s">
        <v>66</v>
      </c>
      <c r="H4" s="87" t="s">
        <v>67</v>
      </c>
      <c r="I4" s="87" t="s">
        <v>68</v>
      </c>
      <c r="J4" s="87" t="s">
        <v>69</v>
      </c>
      <c r="K4" s="87" t="s">
        <v>70</v>
      </c>
      <c r="L4" s="87" t="s">
        <v>71</v>
      </c>
      <c r="M4" s="87" t="s">
        <v>72</v>
      </c>
      <c r="N4" s="87" t="s">
        <v>73</v>
      </c>
      <c r="O4" s="87" t="s">
        <v>74</v>
      </c>
      <c r="P4" s="87" t="s">
        <v>75</v>
      </c>
      <c r="Q4" s="87" t="s">
        <v>76</v>
      </c>
      <c r="R4" s="87" t="s">
        <v>77</v>
      </c>
      <c r="S4" s="87" t="s">
        <v>78</v>
      </c>
      <c r="T4" s="87" t="s">
        <v>79</v>
      </c>
      <c r="U4" s="87" t="s">
        <v>80</v>
      </c>
      <c r="V4" s="87" t="s">
        <v>81</v>
      </c>
      <c r="W4" s="87" t="s">
        <v>82</v>
      </c>
    </row>
    <row r="5" spans="1:23" ht="60" customHeight="1">
      <c r="A5" s="86"/>
      <c r="B5" s="55" t="s">
        <v>2</v>
      </c>
      <c r="C5" s="56"/>
      <c r="D5" s="51"/>
      <c r="E5" s="45" t="s">
        <v>5</v>
      </c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</row>
    <row r="6" spans="1:23">
      <c r="A6" s="97">
        <v>1</v>
      </c>
      <c r="B6" s="98"/>
      <c r="C6" s="98"/>
      <c r="D6" s="98"/>
      <c r="E6" s="98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</row>
    <row r="7" spans="1:23" ht="15.75" customHeight="1">
      <c r="A7" s="97"/>
      <c r="B7" s="100" t="s">
        <v>6</v>
      </c>
      <c r="C7" s="100"/>
      <c r="D7" s="100"/>
      <c r="E7" s="100"/>
      <c r="F7" s="100"/>
      <c r="G7" s="100"/>
      <c r="H7" s="100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</row>
    <row r="8" spans="1:23" ht="186.75" customHeight="1">
      <c r="A8" s="101" t="s">
        <v>7</v>
      </c>
      <c r="B8" s="102" t="s">
        <v>84</v>
      </c>
      <c r="C8" s="102"/>
      <c r="D8" s="103">
        <v>0.3</v>
      </c>
      <c r="E8" s="103" t="s">
        <v>8</v>
      </c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</row>
    <row r="9" spans="1:23" ht="28.5" customHeight="1">
      <c r="A9" s="1"/>
      <c r="B9" s="94" t="s">
        <v>45</v>
      </c>
      <c r="C9" s="94"/>
      <c r="D9" s="2"/>
      <c r="E9" s="4"/>
      <c r="F9" s="104">
        <v>100</v>
      </c>
      <c r="G9" s="104">
        <v>100</v>
      </c>
      <c r="H9" s="104">
        <v>96.969696969696969</v>
      </c>
      <c r="I9" s="104">
        <v>93.939393939393938</v>
      </c>
      <c r="J9" s="104">
        <v>96.969696969696969</v>
      </c>
      <c r="K9" s="104">
        <v>93.75</v>
      </c>
      <c r="L9" s="104">
        <v>100</v>
      </c>
      <c r="M9" s="104">
        <v>100</v>
      </c>
      <c r="N9" s="104">
        <v>96.969696969696969</v>
      </c>
      <c r="O9" s="104">
        <v>93.75</v>
      </c>
      <c r="P9" s="104">
        <v>96.774193548387103</v>
      </c>
      <c r="Q9" s="104">
        <v>93.939393939393938</v>
      </c>
      <c r="R9" s="104">
        <v>84.375</v>
      </c>
      <c r="S9" s="104">
        <v>39.393939393939391</v>
      </c>
      <c r="T9" s="104">
        <v>100</v>
      </c>
      <c r="U9" s="104">
        <v>71.875</v>
      </c>
      <c r="V9" s="104">
        <v>96.875</v>
      </c>
      <c r="W9" s="104">
        <v>80.645161290322577</v>
      </c>
    </row>
    <row r="10" spans="1:23" ht="285.75" customHeight="1">
      <c r="A10" s="105" t="s">
        <v>9</v>
      </c>
      <c r="B10" s="102" t="s">
        <v>85</v>
      </c>
      <c r="C10" s="102"/>
      <c r="D10" s="103" t="s">
        <v>10</v>
      </c>
      <c r="E10" s="106" t="s">
        <v>8</v>
      </c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</row>
    <row r="11" spans="1:23" ht="18.75">
      <c r="A11" s="107"/>
      <c r="B11" s="94" t="s">
        <v>46</v>
      </c>
      <c r="C11" s="94"/>
      <c r="D11" s="2"/>
      <c r="E11" s="4"/>
      <c r="F11" s="108">
        <v>100</v>
      </c>
      <c r="G11" s="108">
        <v>100</v>
      </c>
      <c r="H11" s="108">
        <v>100</v>
      </c>
      <c r="I11" s="108">
        <v>100</v>
      </c>
      <c r="J11" s="108">
        <v>100</v>
      </c>
      <c r="K11" s="108">
        <v>90</v>
      </c>
      <c r="L11" s="108">
        <v>100</v>
      </c>
      <c r="M11" s="108">
        <v>100</v>
      </c>
      <c r="N11" s="108">
        <v>100</v>
      </c>
      <c r="O11" s="108">
        <v>100</v>
      </c>
      <c r="P11" s="108">
        <v>90</v>
      </c>
      <c r="Q11" s="108">
        <v>60</v>
      </c>
      <c r="R11" s="108">
        <v>90</v>
      </c>
      <c r="S11" s="108">
        <v>60</v>
      </c>
      <c r="T11" s="108">
        <v>100</v>
      </c>
      <c r="U11" s="108">
        <v>90</v>
      </c>
      <c r="V11" s="108">
        <v>100</v>
      </c>
      <c r="W11" s="108">
        <v>100</v>
      </c>
    </row>
    <row r="12" spans="1:23" ht="18.75">
      <c r="A12" s="109" t="s">
        <v>11</v>
      </c>
      <c r="B12" s="109" t="s">
        <v>12</v>
      </c>
      <c r="C12" s="109"/>
      <c r="D12" s="110">
        <v>0.4</v>
      </c>
      <c r="E12" s="106" t="s">
        <v>8</v>
      </c>
      <c r="F12" s="111">
        <v>99</v>
      </c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</row>
    <row r="13" spans="1:23" ht="122.25" customHeight="1">
      <c r="A13" s="109"/>
      <c r="B13" s="109"/>
      <c r="C13" s="109"/>
      <c r="D13" s="110"/>
      <c r="E13" s="103"/>
      <c r="F13" s="111"/>
      <c r="G13" s="92">
        <v>100</v>
      </c>
      <c r="H13" s="92">
        <v>98.7</v>
      </c>
      <c r="I13" s="92">
        <v>100</v>
      </c>
      <c r="J13" s="92">
        <v>99</v>
      </c>
      <c r="K13" s="92">
        <v>99.5</v>
      </c>
      <c r="L13" s="92">
        <v>100</v>
      </c>
      <c r="M13" s="92">
        <v>100</v>
      </c>
      <c r="N13" s="92">
        <v>98.4</v>
      </c>
      <c r="O13" s="92">
        <v>100</v>
      </c>
      <c r="P13" s="92">
        <v>100</v>
      </c>
      <c r="Q13" s="92">
        <v>100</v>
      </c>
      <c r="R13" s="92">
        <v>100</v>
      </c>
      <c r="S13" s="93">
        <v>100</v>
      </c>
      <c r="T13" s="92">
        <v>100</v>
      </c>
      <c r="U13" s="92">
        <v>100</v>
      </c>
      <c r="V13" s="92">
        <v>100</v>
      </c>
      <c r="W13" s="92">
        <v>96.5</v>
      </c>
    </row>
    <row r="14" spans="1:23" ht="18.75">
      <c r="A14" s="105"/>
      <c r="B14" s="94" t="s">
        <v>47</v>
      </c>
      <c r="C14" s="94"/>
      <c r="D14" s="112"/>
      <c r="E14" s="2"/>
      <c r="F14" s="108">
        <v>99</v>
      </c>
      <c r="G14" s="108">
        <v>100</v>
      </c>
      <c r="H14" s="108">
        <v>98.7</v>
      </c>
      <c r="I14" s="108">
        <v>100</v>
      </c>
      <c r="J14" s="108">
        <v>99</v>
      </c>
      <c r="K14" s="108">
        <v>99.5</v>
      </c>
      <c r="L14" s="108">
        <v>100</v>
      </c>
      <c r="M14" s="108">
        <v>100</v>
      </c>
      <c r="N14" s="108">
        <v>98.4</v>
      </c>
      <c r="O14" s="108">
        <v>100</v>
      </c>
      <c r="P14" s="108">
        <v>100</v>
      </c>
      <c r="Q14" s="108">
        <v>100</v>
      </c>
      <c r="R14" s="108">
        <v>100</v>
      </c>
      <c r="S14" s="108">
        <v>100</v>
      </c>
      <c r="T14" s="108">
        <v>100</v>
      </c>
      <c r="U14" s="108">
        <v>100</v>
      </c>
      <c r="V14" s="108">
        <v>100</v>
      </c>
      <c r="W14" s="108">
        <v>96.5</v>
      </c>
    </row>
    <row r="15" spans="1:23" ht="18.75">
      <c r="A15" s="113" t="s">
        <v>13</v>
      </c>
      <c r="B15" s="113"/>
      <c r="C15" s="113"/>
      <c r="D15" s="110">
        <v>1</v>
      </c>
      <c r="E15" s="106" t="s">
        <v>8</v>
      </c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</row>
    <row r="16" spans="1:23" ht="18.75">
      <c r="A16" s="113"/>
      <c r="B16" s="113"/>
      <c r="C16" s="113"/>
      <c r="D16" s="110"/>
      <c r="E16" s="114" t="s">
        <v>14</v>
      </c>
      <c r="F16" s="115">
        <v>99.6</v>
      </c>
      <c r="G16" s="115">
        <v>100</v>
      </c>
      <c r="H16" s="115">
        <v>98.570909090909097</v>
      </c>
      <c r="I16" s="115">
        <v>98.181818181818187</v>
      </c>
      <c r="J16" s="115">
        <v>98.690909090909088</v>
      </c>
      <c r="K16" s="115">
        <v>94.925000000000011</v>
      </c>
      <c r="L16" s="115">
        <v>100</v>
      </c>
      <c r="M16" s="115">
        <v>100</v>
      </c>
      <c r="N16" s="115">
        <v>98.450909090909107</v>
      </c>
      <c r="O16" s="115">
        <v>98.125</v>
      </c>
      <c r="P16" s="115">
        <v>96.032258064516128</v>
      </c>
      <c r="Q16" s="115">
        <v>86.181818181818187</v>
      </c>
      <c r="R16" s="115">
        <v>92.3125</v>
      </c>
      <c r="S16" s="115">
        <v>69.818181818181813</v>
      </c>
      <c r="T16" s="115">
        <v>100</v>
      </c>
      <c r="U16" s="115">
        <v>88.5625</v>
      </c>
      <c r="V16" s="115">
        <v>99.0625</v>
      </c>
      <c r="W16" s="115">
        <v>92.793548387096763</v>
      </c>
    </row>
    <row r="17" spans="1:23" ht="25.5">
      <c r="A17" s="113"/>
      <c r="B17" s="113"/>
      <c r="C17" s="113"/>
      <c r="D17" s="110"/>
      <c r="E17" s="114" t="s">
        <v>15</v>
      </c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</row>
    <row r="18" spans="1:23" ht="28.5" customHeight="1">
      <c r="A18" s="116">
        <v>2</v>
      </c>
      <c r="B18" s="117" t="s">
        <v>88</v>
      </c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</row>
    <row r="19" spans="1:23" ht="396.75" customHeight="1">
      <c r="A19" s="101" t="s">
        <v>16</v>
      </c>
      <c r="B19" s="118" t="s">
        <v>86</v>
      </c>
      <c r="C19" s="118"/>
      <c r="D19" s="103">
        <v>0.3</v>
      </c>
      <c r="E19" s="103" t="s">
        <v>8</v>
      </c>
      <c r="F19" s="119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</row>
    <row r="20" spans="1:23" ht="18.75">
      <c r="A20" s="120"/>
      <c r="B20" s="94" t="s">
        <v>48</v>
      </c>
      <c r="C20" s="94"/>
      <c r="D20" s="2"/>
      <c r="E20" s="2"/>
      <c r="F20" s="108">
        <v>100</v>
      </c>
      <c r="G20" s="108">
        <v>100</v>
      </c>
      <c r="H20" s="108">
        <v>100</v>
      </c>
      <c r="I20" s="108">
        <v>100</v>
      </c>
      <c r="J20" s="108">
        <v>100</v>
      </c>
      <c r="K20" s="108">
        <v>80</v>
      </c>
      <c r="L20" s="108">
        <v>100</v>
      </c>
      <c r="M20" s="108">
        <v>100</v>
      </c>
      <c r="N20" s="108">
        <v>100</v>
      </c>
      <c r="O20" s="108">
        <v>100</v>
      </c>
      <c r="P20" s="108">
        <v>100</v>
      </c>
      <c r="Q20" s="108">
        <v>100</v>
      </c>
      <c r="R20" s="108">
        <v>100</v>
      </c>
      <c r="S20" s="108">
        <v>100</v>
      </c>
      <c r="T20" s="108">
        <v>100</v>
      </c>
      <c r="U20" s="108">
        <v>100</v>
      </c>
      <c r="V20" s="108">
        <v>100</v>
      </c>
      <c r="W20" s="108">
        <v>100</v>
      </c>
    </row>
    <row r="21" spans="1:23" ht="98.25" customHeight="1">
      <c r="A21" s="105" t="s">
        <v>17</v>
      </c>
      <c r="B21" s="121" t="s">
        <v>87</v>
      </c>
      <c r="C21" s="121"/>
      <c r="D21" s="106"/>
      <c r="E21" s="106"/>
      <c r="F21" s="12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3"/>
      <c r="R21" s="92"/>
      <c r="S21" s="92"/>
      <c r="T21" s="92"/>
      <c r="U21" s="92"/>
      <c r="V21" s="92"/>
      <c r="W21" s="93"/>
    </row>
    <row r="22" spans="1:23" ht="18.75">
      <c r="A22" s="107"/>
      <c r="B22" s="94" t="s">
        <v>49</v>
      </c>
      <c r="C22" s="94"/>
      <c r="D22" s="112"/>
      <c r="E22" s="112"/>
      <c r="F22" s="108">
        <v>95.4</v>
      </c>
      <c r="G22" s="108">
        <v>99.7</v>
      </c>
      <c r="H22" s="108">
        <v>95.949999999999989</v>
      </c>
      <c r="I22" s="108">
        <v>68.150000000000006</v>
      </c>
      <c r="J22" s="108">
        <v>95.3</v>
      </c>
      <c r="K22" s="108">
        <v>99.25</v>
      </c>
      <c r="L22" s="108">
        <v>99.75</v>
      </c>
      <c r="M22" s="108">
        <v>100</v>
      </c>
      <c r="N22" s="108">
        <v>95.75</v>
      </c>
      <c r="O22" s="108">
        <v>99.75</v>
      </c>
      <c r="P22" s="108">
        <v>100</v>
      </c>
      <c r="Q22" s="108">
        <v>75.199999999999989</v>
      </c>
      <c r="R22" s="108">
        <v>97.05</v>
      </c>
      <c r="S22" s="108">
        <v>95.45</v>
      </c>
      <c r="T22" s="108">
        <v>100</v>
      </c>
      <c r="U22" s="108">
        <v>100</v>
      </c>
      <c r="V22" s="108">
        <v>90</v>
      </c>
      <c r="W22" s="108">
        <v>75.599999999999994</v>
      </c>
    </row>
    <row r="23" spans="1:23" ht="82.5" customHeight="1">
      <c r="A23" s="105" t="s">
        <v>18</v>
      </c>
      <c r="B23" s="123" t="s">
        <v>19</v>
      </c>
      <c r="C23" s="123"/>
      <c r="D23" s="106">
        <v>0.3</v>
      </c>
      <c r="E23" s="106" t="s">
        <v>8</v>
      </c>
      <c r="F23" s="92">
        <v>73.3</v>
      </c>
      <c r="G23" s="92">
        <v>88.7</v>
      </c>
      <c r="H23" s="92">
        <v>96.6</v>
      </c>
      <c r="I23" s="92">
        <v>66.3</v>
      </c>
      <c r="J23" s="92">
        <v>93.9</v>
      </c>
      <c r="K23" s="92">
        <v>78.5</v>
      </c>
      <c r="L23" s="92">
        <v>92.4</v>
      </c>
      <c r="M23" s="92">
        <v>100</v>
      </c>
      <c r="N23" s="92">
        <v>94.1</v>
      </c>
      <c r="O23" s="92">
        <v>80.099999999999994</v>
      </c>
      <c r="P23" s="92">
        <v>100</v>
      </c>
      <c r="Q23" s="92">
        <v>68.900000000000006</v>
      </c>
      <c r="R23" s="92">
        <v>88.2</v>
      </c>
      <c r="S23" s="92">
        <v>81.8</v>
      </c>
      <c r="T23" s="92">
        <v>97.6</v>
      </c>
      <c r="U23" s="92">
        <v>100</v>
      </c>
      <c r="V23" s="92">
        <v>100</v>
      </c>
      <c r="W23" s="92">
        <v>78.7</v>
      </c>
    </row>
    <row r="24" spans="1:23" ht="18.75">
      <c r="A24" s="124"/>
      <c r="B24" s="94" t="s">
        <v>50</v>
      </c>
      <c r="C24" s="94"/>
      <c r="D24" s="112"/>
      <c r="E24" s="112"/>
      <c r="F24" s="108">
        <v>73.3</v>
      </c>
      <c r="G24" s="108">
        <v>88.7</v>
      </c>
      <c r="H24" s="108">
        <v>96.6</v>
      </c>
      <c r="I24" s="108">
        <v>66.3</v>
      </c>
      <c r="J24" s="108">
        <v>93.9</v>
      </c>
      <c r="K24" s="108">
        <v>78.5</v>
      </c>
      <c r="L24" s="108">
        <v>92.4</v>
      </c>
      <c r="M24" s="108">
        <v>100</v>
      </c>
      <c r="N24" s="108">
        <v>94.1</v>
      </c>
      <c r="O24" s="108">
        <v>80.099999999999994</v>
      </c>
      <c r="P24" s="108">
        <v>100</v>
      </c>
      <c r="Q24" s="108">
        <v>68.900000000000006</v>
      </c>
      <c r="R24" s="108">
        <v>88.2</v>
      </c>
      <c r="S24" s="108">
        <v>81.8</v>
      </c>
      <c r="T24" s="108">
        <v>97.6</v>
      </c>
      <c r="U24" s="108">
        <v>100</v>
      </c>
      <c r="V24" s="108">
        <v>100</v>
      </c>
      <c r="W24" s="108">
        <v>78.7</v>
      </c>
    </row>
    <row r="25" spans="1:23" ht="18.75">
      <c r="A25" s="125" t="s">
        <v>20</v>
      </c>
      <c r="B25" s="125"/>
      <c r="C25" s="125"/>
      <c r="D25" s="110">
        <v>1</v>
      </c>
      <c r="E25" s="106" t="s">
        <v>8</v>
      </c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</row>
    <row r="26" spans="1:23" ht="18.75">
      <c r="A26" s="125"/>
      <c r="B26" s="125"/>
      <c r="C26" s="125"/>
      <c r="D26" s="110"/>
      <c r="E26" s="114" t="s">
        <v>21</v>
      </c>
      <c r="F26" s="126">
        <f>0.3*F20+0.4*F22+0.3*F24</f>
        <v>90.149999999999991</v>
      </c>
      <c r="G26" s="126">
        <f>0.3*G20+0.4*G22+0.3*G24</f>
        <v>96.49</v>
      </c>
      <c r="H26" s="126">
        <f>0.3*H20+0.4*H22+0.3*H24</f>
        <v>97.359999999999985</v>
      </c>
      <c r="I26" s="126">
        <f>0.3*I20+0.4*I22+0.3*I24</f>
        <v>77.150000000000006</v>
      </c>
      <c r="J26" s="126">
        <f>0.3*J20+0.4*J22+0.3*J24</f>
        <v>96.29</v>
      </c>
      <c r="K26" s="126">
        <f>0.3*K20+0.4*K22+0.3*K24</f>
        <v>87.25</v>
      </c>
      <c r="L26" s="126">
        <f>0.3*L20+0.4*L22+0.3*L24</f>
        <v>97.62</v>
      </c>
      <c r="M26" s="126">
        <f>0.3*M20+0.4*M22+0.3*M24</f>
        <v>100</v>
      </c>
      <c r="N26" s="126">
        <f>0.3*N20+0.4*N22+0.3*N24</f>
        <v>96.53</v>
      </c>
      <c r="O26" s="126">
        <f>0.3*O20+0.4*O22+0.3*O24</f>
        <v>93.93</v>
      </c>
      <c r="P26" s="126">
        <f>0.3*P20+0.4*P22+0.3*P24</f>
        <v>100</v>
      </c>
      <c r="Q26" s="126">
        <f>0.3*Q20+0.4*Q22+0.3*Q24</f>
        <v>80.75</v>
      </c>
      <c r="R26" s="126">
        <f>0.3*R20+0.4*R22+0.3*R24</f>
        <v>95.28</v>
      </c>
      <c r="S26" s="126">
        <f>0.3*S20+0.4*S22+0.3*S24</f>
        <v>92.72</v>
      </c>
      <c r="T26" s="126">
        <f>0.3*T20+0.4*T22+0.3*T24</f>
        <v>99.28</v>
      </c>
      <c r="U26" s="126">
        <f>0.3*U20+0.4*U22+0.3*U24</f>
        <v>100</v>
      </c>
      <c r="V26" s="126">
        <f>0.3*V20+0.4*V22+0.3*V24</f>
        <v>96</v>
      </c>
      <c r="W26" s="126">
        <f>0.3*W20+0.4*W22+0.3*W24</f>
        <v>83.85</v>
      </c>
    </row>
    <row r="27" spans="1:23" ht="25.5">
      <c r="A27" s="125"/>
      <c r="B27" s="125"/>
      <c r="C27" s="125"/>
      <c r="D27" s="110"/>
      <c r="E27" s="114" t="s">
        <v>15</v>
      </c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</row>
    <row r="28" spans="1:23" ht="18.75" customHeight="1">
      <c r="A28" s="127">
        <v>3</v>
      </c>
      <c r="B28" s="100" t="s">
        <v>22</v>
      </c>
      <c r="C28" s="100"/>
      <c r="D28" s="100"/>
      <c r="E28" s="100"/>
      <c r="F28" s="119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</row>
    <row r="29" spans="1:23" ht="234.75" customHeight="1">
      <c r="A29" s="128" t="s">
        <v>51</v>
      </c>
      <c r="B29" s="110" t="s">
        <v>89</v>
      </c>
      <c r="C29" s="110"/>
      <c r="D29" s="106">
        <v>0.3</v>
      </c>
      <c r="E29" s="106" t="s">
        <v>8</v>
      </c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</row>
    <row r="30" spans="1:23" ht="18.75">
      <c r="A30" s="107"/>
      <c r="B30" s="94" t="s">
        <v>52</v>
      </c>
      <c r="C30" s="94"/>
      <c r="D30" s="112"/>
      <c r="E30" s="112"/>
      <c r="F30" s="108">
        <v>60</v>
      </c>
      <c r="G30" s="108">
        <v>80</v>
      </c>
      <c r="H30" s="108">
        <v>80</v>
      </c>
      <c r="I30" s="108">
        <v>0</v>
      </c>
      <c r="J30" s="108">
        <v>80</v>
      </c>
      <c r="K30" s="108">
        <v>0</v>
      </c>
      <c r="L30" s="108">
        <v>60</v>
      </c>
      <c r="M30" s="108">
        <v>80</v>
      </c>
      <c r="N30" s="108">
        <v>80</v>
      </c>
      <c r="O30" s="108">
        <v>0</v>
      </c>
      <c r="P30" s="108">
        <v>80</v>
      </c>
      <c r="Q30" s="108">
        <v>100</v>
      </c>
      <c r="R30" s="108">
        <v>60</v>
      </c>
      <c r="S30" s="108">
        <v>60</v>
      </c>
      <c r="T30" s="108">
        <v>80</v>
      </c>
      <c r="U30" s="108"/>
      <c r="V30" s="108"/>
      <c r="W30" s="108">
        <v>40</v>
      </c>
    </row>
    <row r="31" spans="1:23" ht="18.75" customHeight="1">
      <c r="A31" s="128" t="s">
        <v>53</v>
      </c>
      <c r="B31" s="129" t="s">
        <v>23</v>
      </c>
      <c r="C31" s="129"/>
      <c r="D31" s="103">
        <v>0.4</v>
      </c>
      <c r="E31" s="106" t="s">
        <v>8</v>
      </c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 t="s">
        <v>83</v>
      </c>
      <c r="W31" s="92"/>
    </row>
    <row r="32" spans="1:23" ht="18.75">
      <c r="A32" s="107"/>
      <c r="B32" s="94" t="s">
        <v>55</v>
      </c>
      <c r="C32" s="94"/>
      <c r="D32" s="112"/>
      <c r="E32" s="112"/>
      <c r="F32" s="108">
        <v>60</v>
      </c>
      <c r="G32" s="108">
        <v>80</v>
      </c>
      <c r="H32" s="108">
        <v>100</v>
      </c>
      <c r="I32" s="108">
        <v>60</v>
      </c>
      <c r="J32" s="108">
        <v>60</v>
      </c>
      <c r="K32" s="108">
        <v>40</v>
      </c>
      <c r="L32" s="108">
        <v>100</v>
      </c>
      <c r="M32" s="108">
        <v>100</v>
      </c>
      <c r="N32" s="108">
        <v>80</v>
      </c>
      <c r="O32" s="108">
        <v>60</v>
      </c>
      <c r="P32" s="108">
        <v>80</v>
      </c>
      <c r="Q32" s="108">
        <v>100</v>
      </c>
      <c r="R32" s="108">
        <v>20</v>
      </c>
      <c r="S32" s="108">
        <v>20</v>
      </c>
      <c r="T32" s="108">
        <v>40</v>
      </c>
      <c r="U32" s="130">
        <v>20</v>
      </c>
      <c r="V32" s="130">
        <v>20</v>
      </c>
      <c r="W32" s="108">
        <v>60</v>
      </c>
    </row>
    <row r="33" spans="1:23" ht="18.75">
      <c r="A33" s="128" t="s">
        <v>54</v>
      </c>
      <c r="B33" s="97" t="s">
        <v>24</v>
      </c>
      <c r="C33" s="97"/>
      <c r="D33" s="106">
        <v>0.3</v>
      </c>
      <c r="E33" s="106" t="s">
        <v>8</v>
      </c>
      <c r="F33" s="92">
        <v>97</v>
      </c>
      <c r="G33" s="92">
        <v>100</v>
      </c>
      <c r="H33" s="92">
        <v>100</v>
      </c>
      <c r="I33" s="92">
        <v>99</v>
      </c>
      <c r="J33" s="92">
        <v>89</v>
      </c>
      <c r="K33" s="92">
        <v>95</v>
      </c>
      <c r="L33" s="92">
        <v>100</v>
      </c>
      <c r="M33" s="92">
        <v>100</v>
      </c>
      <c r="N33" s="92">
        <v>100</v>
      </c>
      <c r="O33" s="92">
        <v>100</v>
      </c>
      <c r="P33" s="92">
        <v>100</v>
      </c>
      <c r="Q33" s="92">
        <v>100</v>
      </c>
      <c r="R33" s="92">
        <v>100</v>
      </c>
      <c r="S33" s="92">
        <v>100</v>
      </c>
      <c r="T33" s="92">
        <v>100</v>
      </c>
      <c r="U33" s="92">
        <v>100</v>
      </c>
      <c r="V33" s="92">
        <v>100</v>
      </c>
      <c r="W33" s="92">
        <v>99</v>
      </c>
    </row>
    <row r="34" spans="1:23" ht="18.75">
      <c r="A34" s="107"/>
      <c r="B34" s="94" t="s">
        <v>56</v>
      </c>
      <c r="C34" s="94"/>
      <c r="D34" s="112"/>
      <c r="E34" s="112"/>
      <c r="F34" s="108">
        <f>F33</f>
        <v>97</v>
      </c>
      <c r="G34" s="108">
        <f t="shared" ref="G34:W34" si="0">G33</f>
        <v>100</v>
      </c>
      <c r="H34" s="108">
        <f t="shared" si="0"/>
        <v>100</v>
      </c>
      <c r="I34" s="108">
        <f t="shared" si="0"/>
        <v>99</v>
      </c>
      <c r="J34" s="108">
        <f t="shared" si="0"/>
        <v>89</v>
      </c>
      <c r="K34" s="108">
        <f t="shared" si="0"/>
        <v>95</v>
      </c>
      <c r="L34" s="108">
        <f t="shared" si="0"/>
        <v>100</v>
      </c>
      <c r="M34" s="108">
        <f t="shared" si="0"/>
        <v>100</v>
      </c>
      <c r="N34" s="108">
        <f t="shared" si="0"/>
        <v>100</v>
      </c>
      <c r="O34" s="108">
        <f t="shared" si="0"/>
        <v>100</v>
      </c>
      <c r="P34" s="108">
        <f t="shared" si="0"/>
        <v>100</v>
      </c>
      <c r="Q34" s="108">
        <f t="shared" si="0"/>
        <v>100</v>
      </c>
      <c r="R34" s="108">
        <f t="shared" si="0"/>
        <v>100</v>
      </c>
      <c r="S34" s="108">
        <f t="shared" si="0"/>
        <v>100</v>
      </c>
      <c r="T34" s="108">
        <f t="shared" si="0"/>
        <v>100</v>
      </c>
      <c r="U34" s="108">
        <f t="shared" si="0"/>
        <v>100</v>
      </c>
      <c r="V34" s="108">
        <f t="shared" si="0"/>
        <v>100</v>
      </c>
      <c r="W34" s="108">
        <f t="shared" si="0"/>
        <v>99</v>
      </c>
    </row>
    <row r="35" spans="1:23" ht="18.75">
      <c r="A35" s="125" t="s">
        <v>26</v>
      </c>
      <c r="B35" s="125"/>
      <c r="C35" s="125"/>
      <c r="D35" s="110">
        <v>1</v>
      </c>
      <c r="E35" s="106" t="s">
        <v>8</v>
      </c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</row>
    <row r="36" spans="1:23" ht="18.75">
      <c r="A36" s="125"/>
      <c r="B36" s="125"/>
      <c r="C36" s="125"/>
      <c r="D36" s="110"/>
      <c r="E36" s="114" t="s">
        <v>27</v>
      </c>
      <c r="F36" s="131">
        <f>0.3*F30+0.4*F32+0.3*F34</f>
        <v>71.099999999999994</v>
      </c>
      <c r="G36" s="131">
        <f>0.3*G30+0.4*G32+0.3*G34</f>
        <v>86</v>
      </c>
      <c r="H36" s="131">
        <f>0.3*H30+0.4*H32+0.3*H34</f>
        <v>94</v>
      </c>
      <c r="I36" s="131">
        <f>0.3*I30+0.4*I32+0.3*I34</f>
        <v>53.7</v>
      </c>
      <c r="J36" s="131">
        <f>0.3*J30+0.4*J32+0.3*J34</f>
        <v>74.7</v>
      </c>
      <c r="K36" s="131">
        <f>0.3*K30+0.4*K32+0.3*K34</f>
        <v>44.5</v>
      </c>
      <c r="L36" s="131">
        <f>0.3*L30+0.4*L32+0.3*L34</f>
        <v>88</v>
      </c>
      <c r="M36" s="131">
        <f>0.3*M30+0.4*M32+0.3*M34</f>
        <v>94</v>
      </c>
      <c r="N36" s="131">
        <f>0.3*N30+0.4*N32+0.3*N34</f>
        <v>86</v>
      </c>
      <c r="O36" s="131">
        <f>0.3*O30+0.4*O32+0.3*O34</f>
        <v>54</v>
      </c>
      <c r="P36" s="131">
        <f>0.3*P30+0.4*P32+0.3*P34</f>
        <v>86</v>
      </c>
      <c r="Q36" s="131">
        <f>0.3*Q30+0.4*Q32+0.3*Q34</f>
        <v>100</v>
      </c>
      <c r="R36" s="131">
        <f>0.3*R30+0.4*R32+0.3*R34</f>
        <v>56</v>
      </c>
      <c r="S36" s="132">
        <f>0.3*S30+0.4*S32+0.3*S34</f>
        <v>56</v>
      </c>
      <c r="T36" s="131">
        <f>0.3*T30+0.4*T32+0.3*T34</f>
        <v>70</v>
      </c>
      <c r="U36" s="131">
        <f>0.3*U30+0.4*U32+0.3*U34</f>
        <v>38</v>
      </c>
      <c r="V36" s="131">
        <f>0.3*V30+0.4*V32+0.3*V34</f>
        <v>38</v>
      </c>
      <c r="W36" s="131">
        <f>0.3*W30+0.4*W32+0.3*W34</f>
        <v>65.7</v>
      </c>
    </row>
    <row r="37" spans="1:23" ht="25.5">
      <c r="A37" s="125"/>
      <c r="B37" s="125"/>
      <c r="C37" s="125"/>
      <c r="D37" s="110"/>
      <c r="E37" s="114" t="s">
        <v>15</v>
      </c>
      <c r="F37" s="99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</row>
    <row r="38" spans="1:23" ht="21.75" customHeight="1">
      <c r="A38" s="133">
        <v>4</v>
      </c>
      <c r="B38" s="95" t="s">
        <v>28</v>
      </c>
      <c r="C38" s="95"/>
      <c r="D38" s="95"/>
      <c r="E38" s="95"/>
      <c r="F38" s="95"/>
      <c r="G38" s="95"/>
      <c r="H38" s="95"/>
      <c r="I38" s="134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</row>
    <row r="39" spans="1:23" ht="209.25" customHeight="1">
      <c r="A39" s="135" t="s">
        <v>29</v>
      </c>
      <c r="B39" s="121" t="s">
        <v>30</v>
      </c>
      <c r="C39" s="121"/>
      <c r="D39" s="106">
        <v>0.4</v>
      </c>
      <c r="E39" s="106" t="s">
        <v>8</v>
      </c>
      <c r="F39" s="92">
        <v>99.7</v>
      </c>
      <c r="G39" s="92">
        <v>100</v>
      </c>
      <c r="H39" s="92">
        <v>100</v>
      </c>
      <c r="I39" s="92">
        <v>90.2</v>
      </c>
      <c r="J39" s="92">
        <v>100</v>
      </c>
      <c r="K39" s="92">
        <v>100</v>
      </c>
      <c r="L39" s="92">
        <v>100</v>
      </c>
      <c r="M39" s="92">
        <v>100</v>
      </c>
      <c r="N39" s="92">
        <v>100</v>
      </c>
      <c r="O39" s="92">
        <v>100</v>
      </c>
      <c r="P39" s="92">
        <v>100</v>
      </c>
      <c r="Q39" s="92">
        <v>98</v>
      </c>
      <c r="R39" s="92">
        <v>100</v>
      </c>
      <c r="S39" s="92">
        <v>100</v>
      </c>
      <c r="T39" s="92">
        <v>100</v>
      </c>
      <c r="U39" s="92">
        <v>100</v>
      </c>
      <c r="V39" s="92">
        <v>100</v>
      </c>
      <c r="W39" s="92">
        <v>99.2</v>
      </c>
    </row>
    <row r="40" spans="1:23" ht="18.75">
      <c r="A40" s="107"/>
      <c r="B40" s="94" t="s">
        <v>57</v>
      </c>
      <c r="C40" s="94"/>
      <c r="D40" s="112"/>
      <c r="E40" s="112"/>
      <c r="F40" s="108">
        <f>F39</f>
        <v>99.7</v>
      </c>
      <c r="G40" s="108">
        <f t="shared" ref="G40:W40" si="1">G39</f>
        <v>100</v>
      </c>
      <c r="H40" s="108">
        <f t="shared" si="1"/>
        <v>100</v>
      </c>
      <c r="I40" s="108">
        <f t="shared" si="1"/>
        <v>90.2</v>
      </c>
      <c r="J40" s="108">
        <f t="shared" si="1"/>
        <v>100</v>
      </c>
      <c r="K40" s="108">
        <f t="shared" si="1"/>
        <v>100</v>
      </c>
      <c r="L40" s="108">
        <f t="shared" si="1"/>
        <v>100</v>
      </c>
      <c r="M40" s="108">
        <f t="shared" si="1"/>
        <v>100</v>
      </c>
      <c r="N40" s="108">
        <f t="shared" si="1"/>
        <v>100</v>
      </c>
      <c r="O40" s="108">
        <f t="shared" si="1"/>
        <v>100</v>
      </c>
      <c r="P40" s="108">
        <f t="shared" si="1"/>
        <v>100</v>
      </c>
      <c r="Q40" s="108">
        <f t="shared" si="1"/>
        <v>98</v>
      </c>
      <c r="R40" s="108">
        <f t="shared" si="1"/>
        <v>100</v>
      </c>
      <c r="S40" s="108">
        <f t="shared" si="1"/>
        <v>100</v>
      </c>
      <c r="T40" s="108">
        <f t="shared" si="1"/>
        <v>100</v>
      </c>
      <c r="U40" s="108">
        <f t="shared" si="1"/>
        <v>100</v>
      </c>
      <c r="V40" s="108">
        <f t="shared" si="1"/>
        <v>100</v>
      </c>
      <c r="W40" s="108">
        <f t="shared" si="1"/>
        <v>99.2</v>
      </c>
    </row>
    <row r="41" spans="1:23" ht="175.5" customHeight="1">
      <c r="A41" s="135" t="s">
        <v>31</v>
      </c>
      <c r="B41" s="121" t="s">
        <v>32</v>
      </c>
      <c r="C41" s="121"/>
      <c r="D41" s="106">
        <v>0.4</v>
      </c>
      <c r="E41" s="106" t="s">
        <v>8</v>
      </c>
      <c r="F41" s="92">
        <v>100</v>
      </c>
      <c r="G41" s="92">
        <v>100</v>
      </c>
      <c r="H41" s="92">
        <v>99.7</v>
      </c>
      <c r="I41" s="92">
        <v>85.7</v>
      </c>
      <c r="J41" s="92">
        <v>100</v>
      </c>
      <c r="K41" s="92">
        <v>100</v>
      </c>
      <c r="L41" s="92">
        <v>100</v>
      </c>
      <c r="M41" s="92">
        <v>100</v>
      </c>
      <c r="N41" s="92">
        <v>100</v>
      </c>
      <c r="O41" s="92">
        <v>100</v>
      </c>
      <c r="P41" s="92">
        <v>100</v>
      </c>
      <c r="Q41" s="92">
        <v>96.4</v>
      </c>
      <c r="R41" s="92">
        <v>100</v>
      </c>
      <c r="S41" s="92">
        <v>100</v>
      </c>
      <c r="T41" s="92">
        <v>100</v>
      </c>
      <c r="U41" s="92">
        <v>100</v>
      </c>
      <c r="V41" s="92">
        <v>100</v>
      </c>
      <c r="W41" s="92">
        <v>99.5</v>
      </c>
    </row>
    <row r="42" spans="1:23" ht="18.75">
      <c r="A42" s="107"/>
      <c r="B42" s="94" t="s">
        <v>58</v>
      </c>
      <c r="C42" s="94"/>
      <c r="D42" s="112"/>
      <c r="E42" s="112"/>
      <c r="F42" s="108">
        <f>F41</f>
        <v>100</v>
      </c>
      <c r="G42" s="108">
        <f t="shared" ref="G42:W42" si="2">G41</f>
        <v>100</v>
      </c>
      <c r="H42" s="108">
        <f t="shared" si="2"/>
        <v>99.7</v>
      </c>
      <c r="I42" s="108">
        <f t="shared" si="2"/>
        <v>85.7</v>
      </c>
      <c r="J42" s="108">
        <f t="shared" si="2"/>
        <v>100</v>
      </c>
      <c r="K42" s="108">
        <f t="shared" si="2"/>
        <v>100</v>
      </c>
      <c r="L42" s="108">
        <f t="shared" si="2"/>
        <v>100</v>
      </c>
      <c r="M42" s="108">
        <f t="shared" si="2"/>
        <v>100</v>
      </c>
      <c r="N42" s="108">
        <f t="shared" si="2"/>
        <v>100</v>
      </c>
      <c r="O42" s="108">
        <f t="shared" si="2"/>
        <v>100</v>
      </c>
      <c r="P42" s="108">
        <f t="shared" si="2"/>
        <v>100</v>
      </c>
      <c r="Q42" s="108">
        <f t="shared" si="2"/>
        <v>96.4</v>
      </c>
      <c r="R42" s="108">
        <f t="shared" si="2"/>
        <v>100</v>
      </c>
      <c r="S42" s="108">
        <f t="shared" si="2"/>
        <v>100</v>
      </c>
      <c r="T42" s="108">
        <f t="shared" si="2"/>
        <v>100</v>
      </c>
      <c r="U42" s="108">
        <f t="shared" si="2"/>
        <v>100</v>
      </c>
      <c r="V42" s="108">
        <f t="shared" si="2"/>
        <v>100</v>
      </c>
      <c r="W42" s="108">
        <f t="shared" si="2"/>
        <v>99.5</v>
      </c>
    </row>
    <row r="43" spans="1:23" ht="175.5" customHeight="1">
      <c r="A43" s="135" t="s">
        <v>33</v>
      </c>
      <c r="B43" s="121" t="s">
        <v>34</v>
      </c>
      <c r="C43" s="121"/>
      <c r="D43" s="106">
        <v>0.2</v>
      </c>
      <c r="E43" s="106" t="s">
        <v>8</v>
      </c>
      <c r="F43" s="92">
        <v>100</v>
      </c>
      <c r="G43" s="92">
        <v>100</v>
      </c>
      <c r="H43" s="92">
        <v>99.7</v>
      </c>
      <c r="I43" s="92">
        <v>85.4</v>
      </c>
      <c r="J43" s="92">
        <v>99.6</v>
      </c>
      <c r="K43" s="92">
        <v>100</v>
      </c>
      <c r="L43" s="92">
        <v>100</v>
      </c>
      <c r="M43" s="92">
        <v>100</v>
      </c>
      <c r="N43" s="92">
        <v>100</v>
      </c>
      <c r="O43" s="92">
        <v>100</v>
      </c>
      <c r="P43" s="92">
        <v>100</v>
      </c>
      <c r="Q43" s="92">
        <v>97.2</v>
      </c>
      <c r="R43" s="92">
        <v>100</v>
      </c>
      <c r="S43" s="92">
        <v>100</v>
      </c>
      <c r="T43" s="92">
        <v>100</v>
      </c>
      <c r="U43" s="92">
        <v>100</v>
      </c>
      <c r="V43" s="92">
        <v>100</v>
      </c>
      <c r="W43" s="92">
        <v>98.4</v>
      </c>
    </row>
    <row r="44" spans="1:23" ht="18.75">
      <c r="A44" s="107"/>
      <c r="B44" s="94" t="s">
        <v>59</v>
      </c>
      <c r="C44" s="94"/>
      <c r="D44" s="112"/>
      <c r="E44" s="112"/>
      <c r="F44" s="108">
        <f>F43</f>
        <v>100</v>
      </c>
      <c r="G44" s="108">
        <f t="shared" ref="G44:W44" si="3">G43</f>
        <v>100</v>
      </c>
      <c r="H44" s="108">
        <f t="shared" si="3"/>
        <v>99.7</v>
      </c>
      <c r="I44" s="108">
        <f t="shared" si="3"/>
        <v>85.4</v>
      </c>
      <c r="J44" s="108">
        <f t="shared" si="3"/>
        <v>99.6</v>
      </c>
      <c r="K44" s="108">
        <f t="shared" si="3"/>
        <v>100</v>
      </c>
      <c r="L44" s="108">
        <f t="shared" si="3"/>
        <v>100</v>
      </c>
      <c r="M44" s="108">
        <f t="shared" si="3"/>
        <v>100</v>
      </c>
      <c r="N44" s="108">
        <f t="shared" si="3"/>
        <v>100</v>
      </c>
      <c r="O44" s="108">
        <f t="shared" si="3"/>
        <v>100</v>
      </c>
      <c r="P44" s="108">
        <f t="shared" si="3"/>
        <v>100</v>
      </c>
      <c r="Q44" s="108">
        <f t="shared" si="3"/>
        <v>97.2</v>
      </c>
      <c r="R44" s="108">
        <f t="shared" si="3"/>
        <v>100</v>
      </c>
      <c r="S44" s="108">
        <f t="shared" si="3"/>
        <v>100</v>
      </c>
      <c r="T44" s="108">
        <f t="shared" si="3"/>
        <v>100</v>
      </c>
      <c r="U44" s="108">
        <f t="shared" si="3"/>
        <v>100</v>
      </c>
      <c r="V44" s="108">
        <f t="shared" si="3"/>
        <v>100</v>
      </c>
      <c r="W44" s="108">
        <f t="shared" si="3"/>
        <v>98.4</v>
      </c>
    </row>
    <row r="45" spans="1:23" ht="18.75">
      <c r="A45" s="113" t="s">
        <v>35</v>
      </c>
      <c r="B45" s="113"/>
      <c r="C45" s="113"/>
      <c r="D45" s="110">
        <v>1</v>
      </c>
      <c r="E45" s="106" t="s">
        <v>8</v>
      </c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</row>
    <row r="46" spans="1:23" ht="18.75">
      <c r="A46" s="113"/>
      <c r="B46" s="113"/>
      <c r="C46" s="113"/>
      <c r="D46" s="110"/>
      <c r="E46" s="114" t="s">
        <v>36</v>
      </c>
      <c r="F46" s="136">
        <f>0.3*F40+0.4*F42+0.3*F44</f>
        <v>99.91</v>
      </c>
      <c r="G46" s="136">
        <f t="shared" ref="G46:W46" si="4">0.3*G40+0.4*G42+0.3*G44</f>
        <v>100</v>
      </c>
      <c r="H46" s="136">
        <f t="shared" si="4"/>
        <v>99.789999999999992</v>
      </c>
      <c r="I46" s="136">
        <f t="shared" si="4"/>
        <v>86.960000000000008</v>
      </c>
      <c r="J46" s="136">
        <f t="shared" si="4"/>
        <v>99.88</v>
      </c>
      <c r="K46" s="136">
        <f t="shared" si="4"/>
        <v>100</v>
      </c>
      <c r="L46" s="136">
        <f t="shared" si="4"/>
        <v>100</v>
      </c>
      <c r="M46" s="136">
        <f t="shared" si="4"/>
        <v>100</v>
      </c>
      <c r="N46" s="136">
        <f t="shared" si="4"/>
        <v>100</v>
      </c>
      <c r="O46" s="136">
        <f t="shared" si="4"/>
        <v>100</v>
      </c>
      <c r="P46" s="136">
        <f t="shared" si="4"/>
        <v>100</v>
      </c>
      <c r="Q46" s="136">
        <f t="shared" si="4"/>
        <v>97.12</v>
      </c>
      <c r="R46" s="136">
        <f t="shared" si="4"/>
        <v>100</v>
      </c>
      <c r="S46" s="136">
        <f t="shared" si="4"/>
        <v>100</v>
      </c>
      <c r="T46" s="136">
        <f t="shared" si="4"/>
        <v>100</v>
      </c>
      <c r="U46" s="136">
        <f t="shared" si="4"/>
        <v>100</v>
      </c>
      <c r="V46" s="136">
        <f t="shared" si="4"/>
        <v>100</v>
      </c>
      <c r="W46" s="136">
        <f t="shared" si="4"/>
        <v>99.08</v>
      </c>
    </row>
    <row r="47" spans="1:23" ht="25.5">
      <c r="A47" s="113"/>
      <c r="B47" s="113"/>
      <c r="C47" s="113"/>
      <c r="D47" s="110"/>
      <c r="E47" s="114" t="s">
        <v>15</v>
      </c>
      <c r="F47" s="99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</row>
    <row r="48" spans="1:23">
      <c r="A48" s="97">
        <v>5</v>
      </c>
      <c r="B48" s="97"/>
      <c r="C48" s="98"/>
      <c r="D48" s="98"/>
      <c r="E48" s="98"/>
      <c r="F48" s="137"/>
      <c r="G48" s="137"/>
      <c r="H48" s="137"/>
      <c r="I48" s="137"/>
      <c r="J48" s="137"/>
      <c r="K48" s="137"/>
      <c r="L48" s="137"/>
      <c r="M48" s="137"/>
      <c r="N48" s="137"/>
      <c r="O48" s="137"/>
      <c r="P48" s="137"/>
      <c r="Q48" s="137"/>
      <c r="R48" s="137"/>
      <c r="S48" s="137"/>
      <c r="T48" s="137"/>
      <c r="U48" s="137"/>
      <c r="V48" s="137"/>
      <c r="W48" s="137"/>
    </row>
    <row r="49" spans="1:24" ht="15" customHeight="1">
      <c r="A49" s="97"/>
      <c r="B49" s="97"/>
      <c r="C49" s="95" t="s">
        <v>37</v>
      </c>
      <c r="D49" s="95"/>
      <c r="E49" s="95"/>
      <c r="F49" s="137"/>
      <c r="G49" s="137"/>
      <c r="H49" s="137"/>
      <c r="I49" s="137"/>
      <c r="J49" s="137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  <c r="W49" s="137"/>
    </row>
    <row r="50" spans="1:24" ht="127.5" customHeight="1">
      <c r="A50" s="135" t="s">
        <v>38</v>
      </c>
      <c r="B50" s="138" t="s">
        <v>39</v>
      </c>
      <c r="C50" s="138"/>
      <c r="D50" s="106">
        <v>0.3</v>
      </c>
      <c r="E50" s="106" t="s">
        <v>8</v>
      </c>
      <c r="F50" s="139">
        <v>93.6</v>
      </c>
      <c r="G50" s="92">
        <v>99.4</v>
      </c>
      <c r="H50" s="92">
        <v>93.2</v>
      </c>
      <c r="I50" s="92">
        <v>66.2</v>
      </c>
      <c r="J50" s="92">
        <v>95.7</v>
      </c>
      <c r="K50" s="92">
        <v>92.2</v>
      </c>
      <c r="L50" s="92">
        <v>99.5</v>
      </c>
      <c r="M50" s="92">
        <v>100</v>
      </c>
      <c r="N50" s="92">
        <v>98.4</v>
      </c>
      <c r="O50" s="92">
        <v>99</v>
      </c>
      <c r="P50" s="92">
        <v>100</v>
      </c>
      <c r="Q50" s="92">
        <v>62.5</v>
      </c>
      <c r="R50" s="92">
        <v>82.4</v>
      </c>
      <c r="S50" s="92">
        <v>100</v>
      </c>
      <c r="T50" s="92">
        <v>100</v>
      </c>
      <c r="U50" s="92">
        <v>100</v>
      </c>
      <c r="V50" s="92">
        <v>100</v>
      </c>
      <c r="W50" s="92">
        <v>82.7</v>
      </c>
    </row>
    <row r="51" spans="1:24" ht="18.75">
      <c r="A51" s="107"/>
      <c r="B51" s="94" t="s">
        <v>60</v>
      </c>
      <c r="C51" s="94"/>
      <c r="D51" s="112"/>
      <c r="E51" s="112"/>
      <c r="F51" s="108">
        <f>F50</f>
        <v>93.6</v>
      </c>
      <c r="G51" s="108">
        <f t="shared" ref="G51:W51" si="5">G50</f>
        <v>99.4</v>
      </c>
      <c r="H51" s="108">
        <f t="shared" si="5"/>
        <v>93.2</v>
      </c>
      <c r="I51" s="108">
        <f t="shared" si="5"/>
        <v>66.2</v>
      </c>
      <c r="J51" s="108">
        <f t="shared" si="5"/>
        <v>95.7</v>
      </c>
      <c r="K51" s="108">
        <f t="shared" si="5"/>
        <v>92.2</v>
      </c>
      <c r="L51" s="108">
        <f t="shared" si="5"/>
        <v>99.5</v>
      </c>
      <c r="M51" s="108">
        <f t="shared" si="5"/>
        <v>100</v>
      </c>
      <c r="N51" s="108">
        <f t="shared" si="5"/>
        <v>98.4</v>
      </c>
      <c r="O51" s="108">
        <f t="shared" si="5"/>
        <v>99</v>
      </c>
      <c r="P51" s="108">
        <f t="shared" si="5"/>
        <v>100</v>
      </c>
      <c r="Q51" s="108">
        <f t="shared" si="5"/>
        <v>62.5</v>
      </c>
      <c r="R51" s="108">
        <f t="shared" si="5"/>
        <v>82.4</v>
      </c>
      <c r="S51" s="108">
        <f t="shared" si="5"/>
        <v>100</v>
      </c>
      <c r="T51" s="108">
        <f t="shared" si="5"/>
        <v>100</v>
      </c>
      <c r="U51" s="108">
        <f t="shared" si="5"/>
        <v>100</v>
      </c>
      <c r="V51" s="108">
        <f t="shared" si="5"/>
        <v>100</v>
      </c>
      <c r="W51" s="108">
        <f t="shared" si="5"/>
        <v>82.7</v>
      </c>
    </row>
    <row r="52" spans="1:24" ht="18.75" customHeight="1">
      <c r="A52" s="110" t="s">
        <v>40</v>
      </c>
      <c r="B52" s="140" t="s">
        <v>63</v>
      </c>
      <c r="C52" s="140"/>
      <c r="D52" s="110">
        <v>0.2</v>
      </c>
      <c r="E52" s="110" t="s">
        <v>8</v>
      </c>
      <c r="F52" s="111">
        <v>97.2</v>
      </c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</row>
    <row r="53" spans="1:24" ht="54.75" customHeight="1">
      <c r="A53" s="110"/>
      <c r="B53" s="140"/>
      <c r="C53" s="140"/>
      <c r="D53" s="110"/>
      <c r="E53" s="110"/>
      <c r="F53" s="111"/>
      <c r="G53" s="92">
        <v>99.4</v>
      </c>
      <c r="H53" s="92">
        <v>98.8</v>
      </c>
      <c r="I53" s="92">
        <v>99.4</v>
      </c>
      <c r="J53" s="92">
        <v>92.2</v>
      </c>
      <c r="K53" s="92">
        <v>95.1</v>
      </c>
      <c r="L53" s="92">
        <v>100</v>
      </c>
      <c r="M53" s="92">
        <v>100</v>
      </c>
      <c r="N53" s="92">
        <v>97.7</v>
      </c>
      <c r="O53" s="92">
        <v>100</v>
      </c>
      <c r="P53" s="92">
        <v>100</v>
      </c>
      <c r="Q53" s="92">
        <v>65.7</v>
      </c>
      <c r="R53" s="92">
        <v>100</v>
      </c>
      <c r="S53" s="92">
        <v>90.9</v>
      </c>
      <c r="T53" s="92">
        <v>100</v>
      </c>
      <c r="U53" s="92">
        <v>100</v>
      </c>
      <c r="V53" s="92">
        <v>100</v>
      </c>
      <c r="W53" s="92">
        <v>88.7</v>
      </c>
    </row>
    <row r="54" spans="1:24" ht="37.5" customHeight="1">
      <c r="A54" s="107"/>
      <c r="B54" s="94" t="s">
        <v>61</v>
      </c>
      <c r="C54" s="94"/>
      <c r="D54" s="112"/>
      <c r="E54" s="112"/>
      <c r="F54" s="108">
        <f>F52</f>
        <v>97.2</v>
      </c>
      <c r="G54" s="141">
        <v>99.4</v>
      </c>
      <c r="H54" s="141">
        <v>98.8</v>
      </c>
      <c r="I54" s="141">
        <v>99.4</v>
      </c>
      <c r="J54" s="141">
        <v>92.2</v>
      </c>
      <c r="K54" s="141">
        <v>95.1</v>
      </c>
      <c r="L54" s="141">
        <v>100</v>
      </c>
      <c r="M54" s="141">
        <v>100</v>
      </c>
      <c r="N54" s="141">
        <v>97.7</v>
      </c>
      <c r="O54" s="141">
        <v>100</v>
      </c>
      <c r="P54" s="108">
        <v>100</v>
      </c>
      <c r="Q54" s="141">
        <v>65.7</v>
      </c>
      <c r="R54" s="141">
        <v>100</v>
      </c>
      <c r="S54" s="141">
        <v>90.9</v>
      </c>
      <c r="T54" s="141">
        <v>100</v>
      </c>
      <c r="U54" s="141">
        <v>100</v>
      </c>
      <c r="V54" s="141">
        <v>100</v>
      </c>
      <c r="W54" s="141">
        <v>88.7</v>
      </c>
    </row>
    <row r="55" spans="1:24" ht="78.75" customHeight="1">
      <c r="A55" s="110" t="s">
        <v>41</v>
      </c>
      <c r="B55" s="110" t="s">
        <v>42</v>
      </c>
      <c r="C55" s="110"/>
      <c r="D55" s="110">
        <v>0.5</v>
      </c>
      <c r="E55" s="110" t="s">
        <v>8</v>
      </c>
      <c r="F55" s="137">
        <v>100</v>
      </c>
      <c r="G55" s="137">
        <v>100</v>
      </c>
      <c r="H55" s="137">
        <v>100</v>
      </c>
      <c r="I55" s="137">
        <v>83.8</v>
      </c>
      <c r="J55" s="137">
        <v>99.7</v>
      </c>
      <c r="K55" s="137">
        <v>100</v>
      </c>
      <c r="L55" s="137">
        <v>100</v>
      </c>
      <c r="M55" s="137">
        <v>100</v>
      </c>
      <c r="N55" s="137">
        <v>100</v>
      </c>
      <c r="O55" s="137">
        <v>100</v>
      </c>
      <c r="P55" s="137">
        <v>100</v>
      </c>
      <c r="Q55" s="137">
        <v>98.8</v>
      </c>
      <c r="R55" s="137">
        <v>100</v>
      </c>
      <c r="S55" s="137">
        <v>100</v>
      </c>
      <c r="T55" s="137">
        <v>100</v>
      </c>
      <c r="U55" s="137">
        <v>100</v>
      </c>
      <c r="V55" s="137">
        <v>100</v>
      </c>
      <c r="W55" s="137">
        <v>100</v>
      </c>
    </row>
    <row r="56" spans="1:24" ht="45.75" customHeight="1">
      <c r="A56" s="110"/>
      <c r="B56" s="110"/>
      <c r="C56" s="110"/>
      <c r="D56" s="110"/>
      <c r="E56" s="110"/>
      <c r="F56" s="137"/>
      <c r="G56" s="137"/>
      <c r="H56" s="137"/>
      <c r="I56" s="137"/>
      <c r="J56" s="137"/>
      <c r="K56" s="137"/>
      <c r="L56" s="137"/>
      <c r="M56" s="137"/>
      <c r="N56" s="137"/>
      <c r="O56" s="137"/>
      <c r="P56" s="137"/>
      <c r="Q56" s="137"/>
      <c r="R56" s="137"/>
      <c r="S56" s="137"/>
      <c r="T56" s="137"/>
      <c r="U56" s="137"/>
      <c r="V56" s="137"/>
      <c r="W56" s="137"/>
    </row>
    <row r="57" spans="1:24" ht="35.25" customHeight="1">
      <c r="A57" s="107"/>
      <c r="B57" s="94" t="s">
        <v>61</v>
      </c>
      <c r="C57" s="94"/>
      <c r="D57" s="112"/>
      <c r="E57" s="112"/>
      <c r="F57" s="108">
        <f>F55</f>
        <v>100</v>
      </c>
      <c r="G57" s="108">
        <f>G55</f>
        <v>100</v>
      </c>
      <c r="H57" s="108">
        <f t="shared" ref="H57:W57" si="6">H55</f>
        <v>100</v>
      </c>
      <c r="I57" s="108">
        <f t="shared" si="6"/>
        <v>83.8</v>
      </c>
      <c r="J57" s="108">
        <f t="shared" si="6"/>
        <v>99.7</v>
      </c>
      <c r="K57" s="108">
        <f t="shared" si="6"/>
        <v>100</v>
      </c>
      <c r="L57" s="108">
        <f t="shared" si="6"/>
        <v>100</v>
      </c>
      <c r="M57" s="108">
        <f t="shared" si="6"/>
        <v>100</v>
      </c>
      <c r="N57" s="108">
        <f t="shared" si="6"/>
        <v>100</v>
      </c>
      <c r="O57" s="108">
        <f t="shared" si="6"/>
        <v>100</v>
      </c>
      <c r="P57" s="108">
        <f t="shared" si="6"/>
        <v>100</v>
      </c>
      <c r="Q57" s="108">
        <f t="shared" si="6"/>
        <v>98.8</v>
      </c>
      <c r="R57" s="108">
        <f t="shared" si="6"/>
        <v>100</v>
      </c>
      <c r="S57" s="108">
        <f>S55</f>
        <v>100</v>
      </c>
      <c r="T57" s="108">
        <f t="shared" si="6"/>
        <v>100</v>
      </c>
      <c r="U57" s="108">
        <f t="shared" si="6"/>
        <v>100</v>
      </c>
      <c r="V57" s="108">
        <f t="shared" si="6"/>
        <v>100</v>
      </c>
      <c r="W57" s="108">
        <f t="shared" si="6"/>
        <v>100</v>
      </c>
    </row>
    <row r="58" spans="1:24" ht="18.75">
      <c r="A58" s="102" t="s">
        <v>43</v>
      </c>
      <c r="B58" s="102"/>
      <c r="C58" s="102"/>
      <c r="D58" s="110">
        <v>1</v>
      </c>
      <c r="E58" s="106" t="s">
        <v>8</v>
      </c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</row>
    <row r="59" spans="1:24" ht="18.75">
      <c r="A59" s="102"/>
      <c r="B59" s="102"/>
      <c r="C59" s="102"/>
      <c r="D59" s="110"/>
      <c r="E59" s="114" t="s">
        <v>44</v>
      </c>
      <c r="F59" s="126">
        <f t="shared" ref="F59:W59" si="7">0.3*F51+0.2*F54+0.5*F57</f>
        <v>97.52</v>
      </c>
      <c r="G59" s="126">
        <f t="shared" si="7"/>
        <v>99.7</v>
      </c>
      <c r="H59" s="126">
        <f t="shared" si="7"/>
        <v>97.72</v>
      </c>
      <c r="I59" s="126">
        <f t="shared" si="7"/>
        <v>81.64</v>
      </c>
      <c r="J59" s="126">
        <f t="shared" si="7"/>
        <v>97</v>
      </c>
      <c r="K59" s="126">
        <f t="shared" si="7"/>
        <v>96.68</v>
      </c>
      <c r="L59" s="126">
        <f t="shared" si="7"/>
        <v>99.85</v>
      </c>
      <c r="M59" s="126">
        <f t="shared" si="7"/>
        <v>100</v>
      </c>
      <c r="N59" s="126">
        <f t="shared" si="7"/>
        <v>99.06</v>
      </c>
      <c r="O59" s="126">
        <f t="shared" si="7"/>
        <v>99.7</v>
      </c>
      <c r="P59" s="126">
        <f t="shared" si="7"/>
        <v>100</v>
      </c>
      <c r="Q59" s="126">
        <f t="shared" si="7"/>
        <v>81.289999999999992</v>
      </c>
      <c r="R59" s="126">
        <f t="shared" si="7"/>
        <v>94.72</v>
      </c>
      <c r="S59" s="126">
        <f t="shared" si="7"/>
        <v>98.18</v>
      </c>
      <c r="T59" s="126">
        <f t="shared" si="7"/>
        <v>100</v>
      </c>
      <c r="U59" s="126">
        <f t="shared" si="7"/>
        <v>100</v>
      </c>
      <c r="V59" s="126">
        <f t="shared" si="7"/>
        <v>100</v>
      </c>
      <c r="W59" s="126">
        <f t="shared" si="7"/>
        <v>92.55</v>
      </c>
    </row>
    <row r="60" spans="1:24" ht="25.5">
      <c r="A60" s="102"/>
      <c r="B60" s="102"/>
      <c r="C60" s="102"/>
      <c r="D60" s="110"/>
      <c r="E60" s="114" t="s">
        <v>15</v>
      </c>
      <c r="F60" s="99"/>
      <c r="G60" s="99"/>
      <c r="H60" s="99"/>
      <c r="I60" s="99"/>
      <c r="J60" s="99"/>
      <c r="K60" s="99"/>
      <c r="L60" s="99"/>
      <c r="M60" s="99"/>
      <c r="N60" s="99"/>
      <c r="O60" s="99"/>
      <c r="P60" s="99"/>
      <c r="Q60" s="99"/>
      <c r="R60" s="99"/>
      <c r="S60" s="99"/>
      <c r="T60" s="99"/>
      <c r="U60" s="99"/>
      <c r="V60" s="99"/>
      <c r="W60" s="99"/>
    </row>
    <row r="61" spans="1:24" ht="51" customHeight="1">
      <c r="A61" s="142"/>
      <c r="B61" s="149" t="s">
        <v>62</v>
      </c>
      <c r="C61" s="150"/>
      <c r="D61" s="143"/>
      <c r="E61" s="144" t="s">
        <v>90</v>
      </c>
      <c r="F61" s="145">
        <f>F16+F26+F36+F46+F59</f>
        <v>458.28</v>
      </c>
      <c r="G61" s="145">
        <f>G16+G26+G36+G46+G59</f>
        <v>482.19</v>
      </c>
      <c r="H61" s="145">
        <f>H16+H26+H36+H46+H59</f>
        <v>487.44090909090914</v>
      </c>
      <c r="I61" s="145">
        <f>I16+I26+I36+I46+I59</f>
        <v>397.63181818181818</v>
      </c>
      <c r="J61" s="145">
        <f>J16+J26+J36+J46+J59</f>
        <v>466.56090909090909</v>
      </c>
      <c r="K61" s="145">
        <f>K16+K26+K36+K46+K59</f>
        <v>423.35500000000002</v>
      </c>
      <c r="L61" s="145">
        <f>L16+L26+L36+L46+L59</f>
        <v>485.47</v>
      </c>
      <c r="M61" s="145">
        <f>M16+M26+M36+M46+M59</f>
        <v>494</v>
      </c>
      <c r="N61" s="145">
        <f>N16+N26+N36+N46+N59</f>
        <v>480.04090909090911</v>
      </c>
      <c r="O61" s="145">
        <f>O16+O26+O36+O46+O59</f>
        <v>445.755</v>
      </c>
      <c r="P61" s="145">
        <f>P16+P26+P36+P46+P59</f>
        <v>482.0322580645161</v>
      </c>
      <c r="Q61" s="145">
        <f>Q16+Q26+Q36+Q46+Q59</f>
        <v>445.34181818181821</v>
      </c>
      <c r="R61" s="145">
        <f>R16+R26+R36+R46+R59</f>
        <v>438.3125</v>
      </c>
      <c r="S61" s="145">
        <f>S16+S26+S36+S46+S59</f>
        <v>416.71818181818179</v>
      </c>
      <c r="T61" s="145">
        <f>T16+T26+T36+T46+T59</f>
        <v>469.28</v>
      </c>
      <c r="U61" s="145">
        <f>U16+U26+U36+U46+U59</f>
        <v>426.5625</v>
      </c>
      <c r="V61" s="145">
        <f>V16+V26+V36+V46+V59</f>
        <v>433.0625</v>
      </c>
      <c r="W61" s="145">
        <f>W16+W26+W36+W46+W59</f>
        <v>433.97354838709674</v>
      </c>
    </row>
    <row r="62" spans="1:24" ht="18.75">
      <c r="A62" s="119"/>
      <c r="B62" s="151" t="s">
        <v>91</v>
      </c>
      <c r="C62" s="151"/>
      <c r="D62" s="146"/>
      <c r="E62" s="146" t="s">
        <v>8</v>
      </c>
      <c r="F62" s="147">
        <f>F61/5</f>
        <v>91.655999999999992</v>
      </c>
      <c r="G62" s="147">
        <f t="shared" ref="G62:W62" si="8">G61/5</f>
        <v>96.438000000000002</v>
      </c>
      <c r="H62" s="147">
        <f t="shared" si="8"/>
        <v>97.488181818181829</v>
      </c>
      <c r="I62" s="147">
        <f t="shared" si="8"/>
        <v>79.526363636363641</v>
      </c>
      <c r="J62" s="147">
        <f t="shared" si="8"/>
        <v>93.312181818181813</v>
      </c>
      <c r="K62" s="147">
        <f t="shared" si="8"/>
        <v>84.671000000000006</v>
      </c>
      <c r="L62" s="147">
        <f t="shared" si="8"/>
        <v>97.094000000000008</v>
      </c>
      <c r="M62" s="147">
        <f t="shared" si="8"/>
        <v>98.8</v>
      </c>
      <c r="N62" s="147">
        <f t="shared" si="8"/>
        <v>96.008181818181825</v>
      </c>
      <c r="O62" s="147">
        <f t="shared" si="8"/>
        <v>89.150999999999996</v>
      </c>
      <c r="P62" s="147">
        <f t="shared" si="8"/>
        <v>96.406451612903226</v>
      </c>
      <c r="Q62" s="147">
        <f t="shared" si="8"/>
        <v>89.068363636363642</v>
      </c>
      <c r="R62" s="147">
        <f t="shared" si="8"/>
        <v>87.662499999999994</v>
      </c>
      <c r="S62" s="147">
        <f t="shared" si="8"/>
        <v>83.343636363636364</v>
      </c>
      <c r="T62" s="147">
        <f t="shared" si="8"/>
        <v>93.855999999999995</v>
      </c>
      <c r="U62" s="147">
        <f t="shared" si="8"/>
        <v>85.3125</v>
      </c>
      <c r="V62" s="147">
        <f t="shared" si="8"/>
        <v>86.612499999999997</v>
      </c>
      <c r="W62" s="147">
        <f t="shared" si="8"/>
        <v>86.794709677419348</v>
      </c>
      <c r="X62" s="10">
        <f>SUM(F62:W62)</f>
        <v>1633.2015703812315</v>
      </c>
    </row>
    <row r="63" spans="1:24">
      <c r="X63" s="3">
        <f>X62/18</f>
        <v>90.733420576735085</v>
      </c>
    </row>
  </sheetData>
  <mergeCells count="118">
    <mergeCell ref="B7:H7"/>
    <mergeCell ref="B18:W18"/>
    <mergeCell ref="B38:H38"/>
    <mergeCell ref="B61:C61"/>
    <mergeCell ref="V55:V56"/>
    <mergeCell ref="W55:W56"/>
    <mergeCell ref="B57:C57"/>
    <mergeCell ref="A58:C60"/>
    <mergeCell ref="D58:D60"/>
    <mergeCell ref="P55:P56"/>
    <mergeCell ref="Q55:Q56"/>
    <mergeCell ref="R55:R56"/>
    <mergeCell ref="S55:S56"/>
    <mergeCell ref="T55:T56"/>
    <mergeCell ref="U55:U56"/>
    <mergeCell ref="J55:J56"/>
    <mergeCell ref="K55:K56"/>
    <mergeCell ref="L55:L56"/>
    <mergeCell ref="M55:M56"/>
    <mergeCell ref="N55:N56"/>
    <mergeCell ref="O55:O56"/>
    <mergeCell ref="E55:E56"/>
    <mergeCell ref="F55:F56"/>
    <mergeCell ref="G55:G56"/>
    <mergeCell ref="H55:H56"/>
    <mergeCell ref="I55:I56"/>
    <mergeCell ref="E52:E53"/>
    <mergeCell ref="F52:F53"/>
    <mergeCell ref="B54:C54"/>
    <mergeCell ref="A55:A56"/>
    <mergeCell ref="B55:C56"/>
    <mergeCell ref="D55:D56"/>
    <mergeCell ref="B50:C50"/>
    <mergeCell ref="B51:C51"/>
    <mergeCell ref="A52:A53"/>
    <mergeCell ref="B52:C53"/>
    <mergeCell ref="D52:D53"/>
    <mergeCell ref="S48:S49"/>
    <mergeCell ref="T48:T49"/>
    <mergeCell ref="U48:U49"/>
    <mergeCell ref="V48:V49"/>
    <mergeCell ref="W48:W49"/>
    <mergeCell ref="C49:E49"/>
    <mergeCell ref="M48:M49"/>
    <mergeCell ref="N48:N49"/>
    <mergeCell ref="O48:O49"/>
    <mergeCell ref="P48:P49"/>
    <mergeCell ref="Q48:Q49"/>
    <mergeCell ref="R48:R49"/>
    <mergeCell ref="G48:G49"/>
    <mergeCell ref="H48:H49"/>
    <mergeCell ref="I48:I49"/>
    <mergeCell ref="J48:J49"/>
    <mergeCell ref="K48:K49"/>
    <mergeCell ref="L48:L49"/>
    <mergeCell ref="A48:B49"/>
    <mergeCell ref="C48:E48"/>
    <mergeCell ref="F48:F49"/>
    <mergeCell ref="B41:C41"/>
    <mergeCell ref="B42:C42"/>
    <mergeCell ref="B43:C43"/>
    <mergeCell ref="B44:C44"/>
    <mergeCell ref="A45:C47"/>
    <mergeCell ref="D45:D47"/>
    <mergeCell ref="B39:C39"/>
    <mergeCell ref="B40:C40"/>
    <mergeCell ref="B32:C32"/>
    <mergeCell ref="B33:C33"/>
    <mergeCell ref="B34:C34"/>
    <mergeCell ref="A35:C37"/>
    <mergeCell ref="D35:D37"/>
    <mergeCell ref="B30:C30"/>
    <mergeCell ref="B31:C31"/>
    <mergeCell ref="B29:C29"/>
    <mergeCell ref="B24:C24"/>
    <mergeCell ref="A25:C27"/>
    <mergeCell ref="D25:D27"/>
    <mergeCell ref="B22:C22"/>
    <mergeCell ref="B23:C23"/>
    <mergeCell ref="B21:C21"/>
    <mergeCell ref="B28:E28"/>
    <mergeCell ref="B20:C20"/>
    <mergeCell ref="B19:C19"/>
    <mergeCell ref="B14:C14"/>
    <mergeCell ref="A15:C17"/>
    <mergeCell ref="D15:D17"/>
    <mergeCell ref="B11:C11"/>
    <mergeCell ref="A12:A13"/>
    <mergeCell ref="B12:C13"/>
    <mergeCell ref="D12:D13"/>
    <mergeCell ref="F12:F13"/>
    <mergeCell ref="B9:C9"/>
    <mergeCell ref="B10:C10"/>
    <mergeCell ref="A6:A7"/>
    <mergeCell ref="B6:E6"/>
    <mergeCell ref="B8:C8"/>
    <mergeCell ref="S4:S5"/>
    <mergeCell ref="T4:T5"/>
    <mergeCell ref="U4:U5"/>
    <mergeCell ref="V4:V5"/>
    <mergeCell ref="W4:W5"/>
    <mergeCell ref="B5:C5"/>
    <mergeCell ref="M4:M5"/>
    <mergeCell ref="N4:N5"/>
    <mergeCell ref="O4:O5"/>
    <mergeCell ref="P4:P5"/>
    <mergeCell ref="Q4:Q5"/>
    <mergeCell ref="R4:R5"/>
    <mergeCell ref="G4:G5"/>
    <mergeCell ref="H4:H5"/>
    <mergeCell ref="I4:I5"/>
    <mergeCell ref="J4:J5"/>
    <mergeCell ref="K4:K5"/>
    <mergeCell ref="L4:L5"/>
    <mergeCell ref="A4:A5"/>
    <mergeCell ref="B4:C4"/>
    <mergeCell ref="D4:D5"/>
    <mergeCell ref="F4:F5"/>
  </mergeCells>
  <hyperlinks>
    <hyperlink ref="B52" location="_ftn4" display="_ftn4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рейтинг</vt:lpstr>
      <vt:lpstr>баллы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baliberdina_ov</dc:creator>
  <cp:lastModifiedBy>baliberdina_ov</cp:lastModifiedBy>
  <cp:lastPrinted>2019-05-06T13:33:19Z</cp:lastPrinted>
  <dcterms:created xsi:type="dcterms:W3CDTF">2018-11-27T13:59:21Z</dcterms:created>
  <dcterms:modified xsi:type="dcterms:W3CDTF">2019-05-06T14:09:03Z</dcterms:modified>
</cp:coreProperties>
</file>